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H:\02財政係\財政係長\05財政状況資料集\R5年度決算（R6年度）\05_疑義照会R7.3.18\"/>
    </mc:Choice>
  </mc:AlternateContent>
  <xr:revisionPtr revIDLastSave="0" documentId="13_ncr:1_{D858F408-E70A-4F20-B829-CAA02676A926}"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C36" i="10"/>
  <c r="BE35" i="10"/>
  <c r="CO34" i="10"/>
  <c r="CO35" i="10" s="1"/>
  <c r="CO36" i="10" s="1"/>
  <c r="BW34" i="10"/>
  <c r="BW35" i="10" s="1"/>
  <c r="BW36" i="10" s="1"/>
  <c r="BW37" i="10" s="1"/>
  <c r="BW38" i="10" s="1"/>
  <c r="BW39" i="10" s="1"/>
  <c r="BW40" i="10" s="1"/>
  <c r="BW41" i="10" s="1"/>
  <c r="BW42"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alcChain>
</file>

<file path=xl/sharedStrings.xml><?xml version="1.0" encoding="utf-8"?>
<sst xmlns="http://schemas.openxmlformats.org/spreadsheetml/2006/main" count="1090" uniqueCount="569">
  <si>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</si>
  <si>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</si>
  <si>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</si>
  <si>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</si>
  <si>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</si>
  <si>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</si>
  <si>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</si>
  <si>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</si>
  <si>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</si>
  <si>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</si>
  <si>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</si>
  <si>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</si>
  <si>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</si>
  <si>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</si>
  <si>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</si>
  <si>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</si>
  <si>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</si>
  <si>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</si>
  <si>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</si>
  <si>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</si>
  <si>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</si>
  <si>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</si>
  <si>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</si>
  <si>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</si>
  <si>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</si>
  <si>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</si>
  <si>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</si>
  <si>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</si>
  <si>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</si>
  <si>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</si>
  <si>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</si>
  <si>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</si>
  <si>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</si>
  <si>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</si>
  <si>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</si>
  <si>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</si>
  <si>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</si>
  <si>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</si>
  <si>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</si>
  <si>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</si>
  <si>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</si>
  <si>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</si>
  <si>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</si>
  <si>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</si>
  <si>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</si>
  <si>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</si>
  <si>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</si>
  <si>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</si>
  <si>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</si>
  <si>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</si>
  <si>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</si>
  <si>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</si>
  <si>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</si>
  <si>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</si>
  <si>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</si>
  <si>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</si>
  <si>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</si>
  <si>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</si>
  <si>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</si>
  <si>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</si>
  <si>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</si>
  <si>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</si>
  <si>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</si>
  <si>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</si>
  <si>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</si>
  <si>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</si>
  <si>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</si>
  <si>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</si>
  <si>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</si>
  <si>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</si>
  <si>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</si>
  <si>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</si>
  <si>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</si>
  <si>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</si>
  <si>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</si>
  <si>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</si>
  <si>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</si>
  <si>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</si>
  <si>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</si>
  <si>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</si>
  <si>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</si>
  <si>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</si>
  <si>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</si>
  <si>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</si>
  <si>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</si>
  <si>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</si>
  <si>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</si>
  <si>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</si>
  <si>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</si>
  <si>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</si>
  <si>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</si>
  <si>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</si>
  <si>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</si>
  <si>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</si>
  <si>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東根市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</si>
  <si>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</si>
  <si>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</si>
  <si>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</si>
  <si>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</si>
  <si>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</si>
  <si>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</si>
  <si>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</si>
  <si>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</si>
  <si>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</si>
  <si>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</si>
  <si>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</si>
  <si>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</si>
  <si>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</si>
  <si>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</si>
  <si>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</si>
  <si>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</si>
  <si>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</si>
  <si>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</si>
  <si>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</si>
  <si>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</si>
  <si>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</si>
  <si>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</si>
  <si>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</si>
  <si>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</si>
  <si>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</si>
  <si>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</si>
  <si>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</si>
  <si>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</si>
  <si>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</si>
  <si>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</si>
  <si>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</si>
  <si>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</si>
  <si>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</si>
  <si>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</si>
  <si>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</si>
  <si>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</si>
  <si>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</si>
  <si>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</si>
  <si>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</si>
  <si>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</si>
  <si>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</si>
  <si>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</si>
  <si>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</si>
  <si>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</si>
  <si>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</si>
  <si>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</si>
  <si>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</si>
  <si>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</si>
  <si>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</si>
  <si>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</si>
  <si>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</si>
  <si>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</si>
  <si>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</si>
  <si>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</si>
  <si>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</si>
  <si>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</si>
  <si>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</si>
  <si>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</si>
  <si>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</si>
  <si>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</si>
  <si>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</si>
  <si>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</si>
  <si>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</si>
  <si>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</si>
  <si>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</si>
  <si>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</si>
  <si>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</si>
  <si>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</si>
  <si>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</si>
  <si>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</si>
  <si>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</si>
  <si>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</si>
  <si>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</si>
  <si>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</si>
  <si>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</si>
  <si>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</si>
  <si>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</si>
  <si>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</si>
  <si>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</si>
  <si>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</si>
  <si>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</si>
  <si>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</si>
  <si>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</si>
  <si>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</si>
  <si>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</si>
  <si>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</si>
  <si>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</si>
  <si>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</si>
  <si>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</si>
  <si>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</si>
  <si>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</si>
  <si>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</si>
  <si>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</si>
  <si>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</si>
  <si>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</si>
  <si>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</si>
  <si>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</si>
  <si>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</si>
  <si>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</si>
  <si>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</si>
  <si>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</si>
  <si>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</si>
  <si>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</si>
  <si>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</si>
  <si>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</si>
  <si>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</si>
  <si>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</si>
  <si>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</si>
  <si>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山形県東根市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</si>
  <si>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</si>
  <si>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</si>
  <si>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</si>
  <si>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</si>
  <si>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</si>
  <si>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</si>
  <si>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</si>
  <si>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</si>
  <si>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</si>
  <si>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</si>
  <si>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</si>
  <si>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</si>
  <si>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</si>
  <si>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</si>
  <si>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</si>
  <si>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</si>
  <si>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</si>
  <si>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</si>
  <si>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</si>
  <si>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</si>
  <si>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</si>
  <si>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</si>
  <si>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</si>
  <si>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</si>
  <si>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</si>
  <si>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</si>
  <si>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</si>
  <si>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</si>
  <si>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</si>
  <si>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</si>
  <si>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</si>
  <si>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</si>
  <si>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</si>
  <si>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</si>
  <si>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</si>
  <si>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</si>
  <si>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</si>
  <si>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</si>
  <si>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</si>
  <si>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</si>
  <si>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</si>
  <si>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</si>
  <si>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</si>
  <si>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</si>
  <si>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</si>
  <si>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</si>
  <si>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</si>
  <si>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</si>
  <si>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</si>
  <si>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</si>
  <si>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</si>
  <si>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</si>
  <si>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</si>
  <si>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</si>
  <si>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</si>
  <si>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</si>
  <si>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</si>
  <si>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</si>
  <si>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</si>
  <si>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</si>
  <si>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</si>
  <si>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</si>
  <si>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</si>
  <si>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</si>
  <si>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</si>
  <si>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</si>
  <si>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</si>
  <si>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</si>
  <si>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</si>
  <si>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</si>
  <si>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</si>
  <si>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</si>
  <si>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</si>
  <si>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</si>
  <si>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</si>
  <si>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</si>
  <si>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</si>
  <si>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</si>
  <si>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</si>
  <si>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</si>
  <si>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</si>
  <si>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</si>
  <si>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</si>
  <si>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</si>
  <si>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</si>
  <si>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</si>
  <si>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</si>
  <si>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</si>
  <si>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</si>
  <si>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</si>
  <si>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</si>
  <si>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</si>
  <si>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</si>
  <si>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</si>
  <si>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</si>
  <si>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</si>
  <si>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</si>
  <si>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</si>
  <si>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</si>
  <si>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</si>
  <si>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</si>
  <si>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</si>
  <si>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</si>
  <si>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</si>
  <si>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</si>
  <si>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</si>
  <si>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</si>
  <si>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</si>
  <si>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</si>
  <si>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</si>
  <si>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</si>
  <si>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</si>
  <si>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</si>
  <si>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</si>
  <si>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</si>
  <si>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</si>
  <si>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</si>
  <si>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</si>
  <si>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</si>
  <si>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</si>
  <si>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</si>
  <si>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</si>
  <si>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</si>
  <si>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</si>
  <si>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</si>
  <si>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</si>
  <si>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</si>
  <si>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</si>
  <si>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</si>
  <si>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</si>
  <si>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</si>
  <si>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</si>
  <si>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</si>
  <si>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</si>
  <si>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</si>
  <si>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</si>
  <si>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</si>
  <si>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</si>
  <si>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</si>
  <si>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</si>
  <si>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</si>
  <si>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</si>
  <si>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</si>
  <si>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</si>
  <si>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</si>
  <si>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</si>
  <si>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</si>
  <si>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</si>
  <si>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</si>
  <si>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</si>
  <si>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山形県東根市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</si>
  <si>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</si>
  <si>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</si>
  <si>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</si>
  <si>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</si>
  <si>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</si>
  <si>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</si>
  <si>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</si>
  <si>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</si>
  <si>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</si>
  <si>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</si>
  <si>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</si>
  <si>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</si>
  <si>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</si>
  <si>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</si>
  <si>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</si>
  <si>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</si>
  <si>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</si>
  <si>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</si>
  <si>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</si>
  <si>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</si>
  <si>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市営墓地特別会計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</si>
  <si>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</si>
  <si>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</si>
  <si>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</si>
  <si>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</si>
  <si>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</si>
  <si>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</si>
  <si>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</si>
  <si>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</si>
  <si>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</si>
  <si>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</si>
  <si>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</si>
  <si>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</si>
  <si>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</si>
  <si>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</si>
  <si>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</si>
  <si>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</si>
  <si>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</si>
  <si>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</si>
  <si>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</si>
  <si>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</si>
  <si>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</si>
  <si>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</si>
  <si>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</si>
  <si>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</si>
  <si>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</si>
  <si>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</si>
  <si>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</si>
  <si>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</si>
  <si>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</si>
  <si>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</si>
  <si>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</si>
  <si>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</si>
  <si>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</si>
  <si>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</si>
  <si>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</si>
  <si>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</si>
  <si>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</si>
  <si>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</si>
  <si>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</si>
  <si>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</si>
  <si>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</si>
  <si>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</si>
  <si>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</si>
  <si>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</si>
  <si>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</si>
  <si>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</si>
  <si>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</si>
  <si>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</si>
  <si>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</si>
  <si>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</si>
  <si>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</si>
  <si>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</si>
  <si>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</si>
  <si>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</si>
  <si>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</si>
  <si>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</si>
  <si>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</si>
  <si>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</si>
  <si>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</si>
  <si>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</si>
  <si>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</si>
  <si>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</si>
  <si>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</si>
  <si>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</si>
  <si>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</si>
  <si>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</si>
  <si>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</si>
  <si>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</si>
  <si>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</si>
  <si>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</si>
  <si>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</si>
  <si>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</si>
  <si>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</si>
  <si>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</si>
  <si>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</si>
  <si>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</si>
  <si>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</si>
  <si>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</si>
  <si>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</si>
  <si>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</si>
  <si>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</si>
  <si>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</si>
  <si>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</si>
  <si>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</si>
  <si>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</si>
  <si>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</si>
  <si>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</si>
  <si>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</si>
  <si>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</si>
  <si>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</si>
  <si>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</si>
  <si>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</si>
  <si>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</si>
  <si>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</si>
  <si>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</si>
  <si>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</si>
  <si>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</si>
  <si>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</si>
  <si>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</si>
  <si>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</si>
  <si>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</si>
  <si>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</si>
  <si>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</si>
  <si>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</si>
  <si>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</si>
  <si>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</si>
  <si>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</si>
  <si>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</si>
  <si>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</si>
  <si>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</si>
  <si>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</si>
  <si>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</si>
  <si>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</si>
  <si>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</si>
  <si>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</si>
  <si>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</si>
  <si>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</si>
  <si>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</si>
  <si>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</si>
  <si>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</si>
  <si>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</si>
  <si>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</si>
  <si>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</si>
  <si>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</si>
  <si>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</si>
  <si>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</si>
  <si>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</si>
  <si>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</si>
  <si>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</si>
  <si>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</si>
  <si>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</si>
  <si>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</si>
  <si>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</si>
  <si>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</si>
  <si>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</si>
  <si>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</si>
  <si>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</si>
  <si>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</si>
  <si>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</si>
  <si>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</si>
  <si>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</si>
  <si>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</si>
  <si>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</si>
  <si>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</si>
  <si>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</si>
  <si>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</si>
  <si>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</si>
  <si>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</si>
  <si>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</si>
  <si>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</si>
  <si>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</si>
  <si>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</si>
  <si>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</si>
  <si>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</si>
  <si>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</si>
  <si>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2.70</t>
  </si>
  <si>
    <t>▲ 0.87</t>
  </si>
  <si>
    <t>▲ 1.85</t>
  </si>
  <si>
    <t>▲ 0.85</t>
  </si>
  <si>
    <t>水道事業会計</t>
  </si>
  <si>
    <t>工業用水道事業会計</t>
  </si>
  <si>
    <t>一般会計</t>
  </si>
  <si>
    <t>公共下水道事業会計</t>
  </si>
  <si>
    <t>介護保険特別会計</t>
  </si>
  <si>
    <t>国民健康保険特別会計</t>
  </si>
  <si>
    <t>市営墓地特別会計</t>
  </si>
  <si>
    <t>後期高齢者医療特別会計</t>
  </si>
  <si>
    <t>その他会計（赤字）</t>
  </si>
  <si>
    <t>その他会計（黒字）</t>
  </si>
  <si>
    <t>R01</t>
    <phoneticPr fontId="5"/>
  </si>
  <si>
    <t>R02</t>
    <phoneticPr fontId="5"/>
  </si>
  <si>
    <t>R03</t>
    <phoneticPr fontId="5"/>
  </si>
  <si>
    <t>R04</t>
    <phoneticPr fontId="5"/>
  </si>
  <si>
    <t>R05</t>
    <phoneticPr fontId="5"/>
  </si>
  <si>
    <t>山形県消防補償等組合</t>
    <rPh sb="0" eb="3">
      <t>ヤマガタケン</t>
    </rPh>
    <rPh sb="3" eb="5">
      <t>ショウボウ</t>
    </rPh>
    <rPh sb="5" eb="7">
      <t>ホショウ</t>
    </rPh>
    <rPh sb="7" eb="8">
      <t>トウ</t>
    </rPh>
    <rPh sb="8" eb="10">
      <t>クミアイ</t>
    </rPh>
    <phoneticPr fontId="10"/>
  </si>
  <si>
    <t>山形県自治会館管理組合</t>
    <rPh sb="0" eb="3">
      <t>ヤマガタケン</t>
    </rPh>
    <rPh sb="3" eb="5">
      <t>ジチ</t>
    </rPh>
    <rPh sb="5" eb="7">
      <t>カイカン</t>
    </rPh>
    <rPh sb="7" eb="9">
      <t>カンリ</t>
    </rPh>
    <rPh sb="9" eb="11">
      <t>クミアイ</t>
    </rPh>
    <phoneticPr fontId="10"/>
  </si>
  <si>
    <t>山形県市町村職員退職手当組合</t>
    <rPh sb="0" eb="3">
      <t>ヤマガタケン</t>
    </rPh>
    <rPh sb="3" eb="6">
      <t>シチョウソン</t>
    </rPh>
    <rPh sb="6" eb="8">
      <t>ショクイン</t>
    </rPh>
    <rPh sb="8" eb="10">
      <t>タイショク</t>
    </rPh>
    <rPh sb="10" eb="12">
      <t>テアテ</t>
    </rPh>
    <rPh sb="12" eb="14">
      <t>クミアイ</t>
    </rPh>
    <phoneticPr fontId="10"/>
  </si>
  <si>
    <t>東根市外二市一町共立衛生処理組合</t>
    <rPh sb="0" eb="3">
      <t>ヒガシネシ</t>
    </rPh>
    <rPh sb="3" eb="4">
      <t>ソト</t>
    </rPh>
    <rPh sb="4" eb="5">
      <t>ニ</t>
    </rPh>
    <rPh sb="5" eb="6">
      <t>シ</t>
    </rPh>
    <rPh sb="6" eb="8">
      <t>イッチョウ</t>
    </rPh>
    <rPh sb="8" eb="10">
      <t>キョウリツ</t>
    </rPh>
    <rPh sb="10" eb="12">
      <t>エイセイ</t>
    </rPh>
    <rPh sb="12" eb="14">
      <t>ショリ</t>
    </rPh>
    <rPh sb="14" eb="16">
      <t>クミアイ</t>
    </rPh>
    <phoneticPr fontId="10"/>
  </si>
  <si>
    <t>北村山広域行政事務組合</t>
    <rPh sb="0" eb="1">
      <t>キタ</t>
    </rPh>
    <rPh sb="1" eb="3">
      <t>ムラヤマ</t>
    </rPh>
    <rPh sb="3" eb="5">
      <t>コウイキ</t>
    </rPh>
    <rPh sb="5" eb="7">
      <t>ギョウセイ</t>
    </rPh>
    <rPh sb="7" eb="9">
      <t>ジム</t>
    </rPh>
    <rPh sb="9" eb="11">
      <t>クミアイ</t>
    </rPh>
    <phoneticPr fontId="10"/>
  </si>
  <si>
    <t>河北町ほか２市広域斎場事務組合</t>
    <rPh sb="0" eb="3">
      <t>カホクチョウ</t>
    </rPh>
    <rPh sb="6" eb="7">
      <t>シ</t>
    </rPh>
    <rPh sb="7" eb="9">
      <t>コウイキ</t>
    </rPh>
    <rPh sb="9" eb="11">
      <t>サイジョウ</t>
    </rPh>
    <rPh sb="11" eb="13">
      <t>ジム</t>
    </rPh>
    <rPh sb="13" eb="15">
      <t>クミアイ</t>
    </rPh>
    <phoneticPr fontId="10"/>
  </si>
  <si>
    <t>山形県後期高齢者医療広域連合（普通会計分）</t>
    <rPh sb="0" eb="3">
      <t>ヤマガタケン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10"/>
  </si>
  <si>
    <t>山形県後期高齢者医療広域連合（事業会計分）</t>
    <rPh sb="0" eb="3">
      <t>ヤマガタケン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10"/>
  </si>
  <si>
    <t>北村山公立病院組合</t>
    <rPh sb="0" eb="1">
      <t>キタ</t>
    </rPh>
    <rPh sb="1" eb="3">
      <t>ムラヤマ</t>
    </rPh>
    <rPh sb="3" eb="5">
      <t>コウリツ</t>
    </rPh>
    <rPh sb="5" eb="7">
      <t>ビョウイン</t>
    </rPh>
    <rPh sb="7" eb="9">
      <t>クミアイ</t>
    </rPh>
    <phoneticPr fontId="10"/>
  </si>
  <si>
    <t>-</t>
    <phoneticPr fontId="2"/>
  </si>
  <si>
    <t>東根育英会</t>
    <rPh sb="0" eb="2">
      <t>ヒガシネ</t>
    </rPh>
    <rPh sb="2" eb="5">
      <t>イクエイカイ</t>
    </rPh>
    <phoneticPr fontId="10"/>
  </si>
  <si>
    <t>東根市スポーツ協会</t>
    <rPh sb="0" eb="3">
      <t>ヒガシネシ</t>
    </rPh>
    <rPh sb="7" eb="9">
      <t>キョウカイ</t>
    </rPh>
    <phoneticPr fontId="10"/>
  </si>
  <si>
    <t>東根市土地開発公社</t>
    <rPh sb="0" eb="3">
      <t>ヒガシネシ</t>
    </rPh>
    <rPh sb="3" eb="9">
      <t>トチカイハツコウシャ</t>
    </rPh>
    <phoneticPr fontId="10"/>
  </si>
  <si>
    <t>○</t>
    <phoneticPr fontId="10"/>
  </si>
  <si>
    <t>ふるさとづくり基金</t>
    <rPh sb="7" eb="9">
      <t>キキン</t>
    </rPh>
    <phoneticPr fontId="2"/>
  </si>
  <si>
    <t>公共施設等総合管理基金</t>
  </si>
  <si>
    <t>公共文化施設整備基金</t>
    <rPh sb="0" eb="2">
      <t>コウキョウ</t>
    </rPh>
    <rPh sb="2" eb="4">
      <t>ブンカ</t>
    </rPh>
    <rPh sb="4" eb="6">
      <t>シセツ</t>
    </rPh>
    <rPh sb="6" eb="8">
      <t>セイビ</t>
    </rPh>
    <rPh sb="8" eb="10">
      <t>キキン</t>
    </rPh>
    <phoneticPr fontId="2"/>
  </si>
  <si>
    <t>地域振興基金</t>
    <rPh sb="0" eb="2">
      <t>チイキ</t>
    </rPh>
    <rPh sb="2" eb="4">
      <t>シンコウ</t>
    </rPh>
    <rPh sb="4" eb="6">
      <t>キキン</t>
    </rPh>
    <phoneticPr fontId="2"/>
  </si>
  <si>
    <t>アイジー基金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</si>
</sst>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8" xfId="15" applyNumberFormat="1" applyFont="1" applyBorder="1" applyAlignment="1" applyProtection="1">
      <alignment horizontal="right" vertical="center" shrinkToFit="1"/>
      <protection locked="0"/>
    </xf>
    <xf numFmtId="177" fontId="35" fillId="0" borderId="117" xfId="15"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132981</c:v>
                </c:pt>
                <c:pt idx="1">
                  <c:v>128523</c:v>
                </c:pt>
                <c:pt idx="2">
                  <c:v>96469</c:v>
                </c:pt>
                <c:pt idx="3">
                  <c:v>85743</c:v>
                </c:pt>
                <c:pt idx="4">
                  <c:v>92509</c:v>
                </c:pt>
              </c:numCache>
            </c:numRef>
          </c:val>
          <c:smooth val="0"/>
          <c:extLst>
            <c:ext xmlns:c16="http://schemas.microsoft.com/office/drawing/2014/chart" uri="{C3380CC4-5D6E-409C-BE32-E72D297353CC}">
              <c16:uniqueId val="{00000000-75DC-4A22-B54D-78FD5FC63F5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68849</c:v>
                </c:pt>
                <c:pt idx="1">
                  <c:v>78359</c:v>
                </c:pt>
                <c:pt idx="2">
                  <c:v>61558</c:v>
                </c:pt>
                <c:pt idx="3">
                  <c:v>51203</c:v>
                </c:pt>
                <c:pt idx="4">
                  <c:v>48246</c:v>
                </c:pt>
              </c:numCache>
            </c:numRef>
          </c:val>
          <c:smooth val="0"/>
          <c:extLst>
            <c:ext xmlns:c16="http://schemas.microsoft.com/office/drawing/2014/chart" uri="{C3380CC4-5D6E-409C-BE32-E72D297353CC}">
              <c16:uniqueId val="{00000001-75DC-4A22-B54D-78FD5FC63F5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5.23</c:v>
                </c:pt>
                <c:pt idx="1">
                  <c:v>5.62</c:v>
                </c:pt>
                <c:pt idx="2">
                  <c:v>9.84</c:v>
                </c:pt>
                <c:pt idx="3">
                  <c:v>7.95</c:v>
                </c:pt>
                <c:pt idx="4">
                  <c:v>6.82</c:v>
                </c:pt>
              </c:numCache>
            </c:numRef>
          </c:val>
          <c:extLst>
            <c:ext xmlns:c16="http://schemas.microsoft.com/office/drawing/2014/chart" uri="{C3380CC4-5D6E-409C-BE32-E72D297353CC}">
              <c16:uniqueId val="{00000000-15AB-4CC4-9869-B5A0E6E9471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22.17</c:v>
                </c:pt>
                <c:pt idx="1">
                  <c:v>19.809999999999999</c:v>
                </c:pt>
                <c:pt idx="2">
                  <c:v>21.24</c:v>
                </c:pt>
                <c:pt idx="3">
                  <c:v>21.16</c:v>
                </c:pt>
                <c:pt idx="4">
                  <c:v>20.43</c:v>
                </c:pt>
              </c:numCache>
            </c:numRef>
          </c:val>
          <c:extLst>
            <c:ext xmlns:c16="http://schemas.microsoft.com/office/drawing/2014/chart" uri="{C3380CC4-5D6E-409C-BE32-E72D297353CC}">
              <c16:uniqueId val="{00000001-15AB-4CC4-9869-B5A0E6E9471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-2.7</c:v>
                </c:pt>
                <c:pt idx="1">
                  <c:v>-0.87</c:v>
                </c:pt>
                <c:pt idx="2">
                  <c:v>6.7</c:v>
                </c:pt>
                <c:pt idx="3">
                  <c:v>-1.85</c:v>
                </c:pt>
                <c:pt idx="4">
                  <c:v>-0.85</c:v>
                </c:pt>
              </c:numCache>
            </c:numRef>
          </c:val>
          <c:smooth val="0"/>
          <c:extLst>
            <c:ext xmlns:c16="http://schemas.microsoft.com/office/drawing/2014/chart" uri="{C3380CC4-5D6E-409C-BE32-E72D297353CC}">
              <c16:uniqueId val="{00000002-15AB-4CC4-9869-B5A0E6E9471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1.18</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EE4-46D7-975C-936310B47A4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EE4-46D7-975C-936310B47A4E}"/>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0.13</c:v>
                </c:pt>
                <c:pt idx="2">
                  <c:v>#N/A</c:v>
                </c:pt>
                <c:pt idx="3">
                  <c:v>0.13</c:v>
                </c:pt>
                <c:pt idx="4">
                  <c:v>#N/A</c:v>
                </c:pt>
                <c:pt idx="5">
                  <c:v>0.03</c:v>
                </c:pt>
                <c:pt idx="6">
                  <c:v>#N/A</c:v>
                </c:pt>
                <c:pt idx="7">
                  <c:v>0.03</c:v>
                </c:pt>
                <c:pt idx="8">
                  <c:v>#N/A</c:v>
                </c:pt>
                <c:pt idx="9">
                  <c:v>0.04</c:v>
                </c:pt>
              </c:numCache>
            </c:numRef>
          </c:val>
          <c:extLst>
            <c:ext xmlns:c16="http://schemas.microsoft.com/office/drawing/2014/chart" uri="{C3380CC4-5D6E-409C-BE32-E72D297353CC}">
              <c16:uniqueId val="{00000002-8EE4-46D7-975C-936310B47A4E}"/>
            </c:ext>
          </c:extLst>
        </c:ser>
        <c:ser>
          <c:idx val="3"/>
          <c:order val="3"/>
          <c:tx>
            <c:strRef>
              <c:f>データシート!$A$30</c:f>
              <c:strCache>
                <c:ptCount val="1"/>
                <c:pt idx="0">
                  <c:v>市営墓地特別会計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0.03</c:v>
                </c:pt>
                <c:pt idx="4">
                  <c:v>#N/A</c:v>
                </c:pt>
                <c:pt idx="5">
                  <c:v>0.02</c:v>
                </c:pt>
                <c:pt idx="6">
                  <c:v>#N/A</c:v>
                </c:pt>
                <c:pt idx="7">
                  <c:v>0.03</c:v>
                </c:pt>
                <c:pt idx="8">
                  <c:v>#N/A</c:v>
                </c:pt>
                <c:pt idx="9">
                  <c:v>0.04</c:v>
                </c:pt>
              </c:numCache>
            </c:numRef>
          </c:val>
          <c:extLst>
            <c:ext xmlns:c16="http://schemas.microsoft.com/office/drawing/2014/chart" uri="{C3380CC4-5D6E-409C-BE32-E72D297353CC}">
              <c16:uniqueId val="{00000003-8EE4-46D7-975C-936310B47A4E}"/>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1.26</c:v>
                </c:pt>
                <c:pt idx="2">
                  <c:v>#N/A</c:v>
                </c:pt>
                <c:pt idx="3">
                  <c:v>1.29</c:v>
                </c:pt>
                <c:pt idx="4">
                  <c:v>#N/A</c:v>
                </c:pt>
                <c:pt idx="5">
                  <c:v>1.79</c:v>
                </c:pt>
                <c:pt idx="6">
                  <c:v>#N/A</c:v>
                </c:pt>
                <c:pt idx="7">
                  <c:v>1.1100000000000001</c:v>
                </c:pt>
                <c:pt idx="8">
                  <c:v>#N/A</c:v>
                </c:pt>
                <c:pt idx="9">
                  <c:v>1.1399999999999999</c:v>
                </c:pt>
              </c:numCache>
            </c:numRef>
          </c:val>
          <c:extLst>
            <c:ext xmlns:c16="http://schemas.microsoft.com/office/drawing/2014/chart" uri="{C3380CC4-5D6E-409C-BE32-E72D297353CC}">
              <c16:uniqueId val="{00000004-8EE4-46D7-975C-936310B47A4E}"/>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0.71</c:v>
                </c:pt>
                <c:pt idx="2">
                  <c:v>#N/A</c:v>
                </c:pt>
                <c:pt idx="3">
                  <c:v>1.74</c:v>
                </c:pt>
                <c:pt idx="4">
                  <c:v>#N/A</c:v>
                </c:pt>
                <c:pt idx="5">
                  <c:v>1.92</c:v>
                </c:pt>
                <c:pt idx="6">
                  <c:v>#N/A</c:v>
                </c:pt>
                <c:pt idx="7">
                  <c:v>1.74</c:v>
                </c:pt>
                <c:pt idx="8">
                  <c:v>#N/A</c:v>
                </c:pt>
                <c:pt idx="9">
                  <c:v>1.17</c:v>
                </c:pt>
              </c:numCache>
            </c:numRef>
          </c:val>
          <c:extLst>
            <c:ext xmlns:c16="http://schemas.microsoft.com/office/drawing/2014/chart" uri="{C3380CC4-5D6E-409C-BE32-E72D297353CC}">
              <c16:uniqueId val="{00000005-8EE4-46D7-975C-936310B47A4E}"/>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1.25</c:v>
                </c:pt>
                <c:pt idx="4">
                  <c:v>#N/A</c:v>
                </c:pt>
                <c:pt idx="5">
                  <c:v>1.64</c:v>
                </c:pt>
                <c:pt idx="6">
                  <c:v>#N/A</c:v>
                </c:pt>
                <c:pt idx="7">
                  <c:v>2.14</c:v>
                </c:pt>
                <c:pt idx="8">
                  <c:v>#N/A</c:v>
                </c:pt>
                <c:pt idx="9">
                  <c:v>1.74</c:v>
                </c:pt>
              </c:numCache>
            </c:numRef>
          </c:val>
          <c:extLst>
            <c:ext xmlns:c16="http://schemas.microsoft.com/office/drawing/2014/chart" uri="{C3380CC4-5D6E-409C-BE32-E72D297353CC}">
              <c16:uniqueId val="{00000006-8EE4-46D7-975C-936310B47A4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5.2</c:v>
                </c:pt>
                <c:pt idx="2">
                  <c:v>#N/A</c:v>
                </c:pt>
                <c:pt idx="3">
                  <c:v>5.58</c:v>
                </c:pt>
                <c:pt idx="4">
                  <c:v>#N/A</c:v>
                </c:pt>
                <c:pt idx="5">
                  <c:v>9.81</c:v>
                </c:pt>
                <c:pt idx="6">
                  <c:v>#N/A</c:v>
                </c:pt>
                <c:pt idx="7">
                  <c:v>7.91</c:v>
                </c:pt>
                <c:pt idx="8">
                  <c:v>#N/A</c:v>
                </c:pt>
                <c:pt idx="9">
                  <c:v>6.77</c:v>
                </c:pt>
              </c:numCache>
            </c:numRef>
          </c:val>
          <c:extLst>
            <c:ext xmlns:c16="http://schemas.microsoft.com/office/drawing/2014/chart" uri="{C3380CC4-5D6E-409C-BE32-E72D297353CC}">
              <c16:uniqueId val="{00000007-8EE4-46D7-975C-936310B47A4E}"/>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5.07</c:v>
                </c:pt>
                <c:pt idx="2">
                  <c:v>#N/A</c:v>
                </c:pt>
                <c:pt idx="3">
                  <c:v>5.9</c:v>
                </c:pt>
                <c:pt idx="4">
                  <c:v>#N/A</c:v>
                </c:pt>
                <c:pt idx="5">
                  <c:v>6.54</c:v>
                </c:pt>
                <c:pt idx="6">
                  <c:v>#N/A</c:v>
                </c:pt>
                <c:pt idx="7">
                  <c:v>7.35</c:v>
                </c:pt>
                <c:pt idx="8">
                  <c:v>#N/A</c:v>
                </c:pt>
                <c:pt idx="9">
                  <c:v>7.93</c:v>
                </c:pt>
              </c:numCache>
            </c:numRef>
          </c:val>
          <c:extLst>
            <c:ext xmlns:c16="http://schemas.microsoft.com/office/drawing/2014/chart" uri="{C3380CC4-5D6E-409C-BE32-E72D297353CC}">
              <c16:uniqueId val="{00000008-8EE4-46D7-975C-936310B47A4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23.18</c:v>
                </c:pt>
                <c:pt idx="2">
                  <c:v>#N/A</c:v>
                </c:pt>
                <c:pt idx="3">
                  <c:v>22.4</c:v>
                </c:pt>
                <c:pt idx="4">
                  <c:v>#N/A</c:v>
                </c:pt>
                <c:pt idx="5">
                  <c:v>22.02</c:v>
                </c:pt>
                <c:pt idx="6">
                  <c:v>#N/A</c:v>
                </c:pt>
                <c:pt idx="7">
                  <c:v>20.67</c:v>
                </c:pt>
                <c:pt idx="8">
                  <c:v>#N/A</c:v>
                </c:pt>
                <c:pt idx="9">
                  <c:v>20.7</c:v>
                </c:pt>
              </c:numCache>
            </c:numRef>
          </c:val>
          <c:extLst>
            <c:ext xmlns:c16="http://schemas.microsoft.com/office/drawing/2014/chart" uri="{C3380CC4-5D6E-409C-BE32-E72D297353CC}">
              <c16:uniqueId val="{00000009-8EE4-46D7-975C-936310B47A4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2123</c:v>
                </c:pt>
                <c:pt idx="5">
                  <c:v>1897</c:v>
                </c:pt>
                <c:pt idx="8">
                  <c:v>1801</c:v>
                </c:pt>
                <c:pt idx="11">
                  <c:v>1831</c:v>
                </c:pt>
                <c:pt idx="14">
                  <c:v>1782</c:v>
                </c:pt>
              </c:numCache>
            </c:numRef>
          </c:val>
          <c:extLst>
            <c:ext xmlns:c16="http://schemas.microsoft.com/office/drawing/2014/chart" uri="{C3380CC4-5D6E-409C-BE32-E72D297353CC}">
              <c16:uniqueId val="{00000000-0D96-4D6F-8D17-25B69823530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D96-4D6F-8D17-25B69823530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150</c:v>
                </c:pt>
                <c:pt idx="3">
                  <c:v>138</c:v>
                </c:pt>
                <c:pt idx="6">
                  <c:v>134</c:v>
                </c:pt>
                <c:pt idx="9">
                  <c:v>98</c:v>
                </c:pt>
                <c:pt idx="12">
                  <c:v>100</c:v>
                </c:pt>
              </c:numCache>
            </c:numRef>
          </c:val>
          <c:extLst>
            <c:ext xmlns:c16="http://schemas.microsoft.com/office/drawing/2014/chart" uri="{C3380CC4-5D6E-409C-BE32-E72D297353CC}">
              <c16:uniqueId val="{00000002-0D96-4D6F-8D17-25B69823530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281</c:v>
                </c:pt>
                <c:pt idx="3">
                  <c:v>275</c:v>
                </c:pt>
                <c:pt idx="6">
                  <c:v>236</c:v>
                </c:pt>
                <c:pt idx="9">
                  <c:v>204</c:v>
                </c:pt>
                <c:pt idx="12">
                  <c:v>235</c:v>
                </c:pt>
              </c:numCache>
            </c:numRef>
          </c:val>
          <c:extLst>
            <c:ext xmlns:c16="http://schemas.microsoft.com/office/drawing/2014/chart" uri="{C3380CC4-5D6E-409C-BE32-E72D297353CC}">
              <c16:uniqueId val="{00000003-0D96-4D6F-8D17-25B69823530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506</c:v>
                </c:pt>
                <c:pt idx="3">
                  <c:v>413</c:v>
                </c:pt>
                <c:pt idx="6">
                  <c:v>325</c:v>
                </c:pt>
                <c:pt idx="9">
                  <c:v>312</c:v>
                </c:pt>
                <c:pt idx="12">
                  <c:v>289</c:v>
                </c:pt>
              </c:numCache>
            </c:numRef>
          </c:val>
          <c:extLst>
            <c:ext xmlns:c16="http://schemas.microsoft.com/office/drawing/2014/chart" uri="{C3380CC4-5D6E-409C-BE32-E72D297353CC}">
              <c16:uniqueId val="{00000004-0D96-4D6F-8D17-25B69823530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96-4D6F-8D17-25B69823530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D96-4D6F-8D17-25B69823530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1824</c:v>
                </c:pt>
                <c:pt idx="3">
                  <c:v>1874</c:v>
                </c:pt>
                <c:pt idx="6">
                  <c:v>1939</c:v>
                </c:pt>
                <c:pt idx="9">
                  <c:v>2007</c:v>
                </c:pt>
                <c:pt idx="12">
                  <c:v>2201</c:v>
                </c:pt>
              </c:numCache>
            </c:numRef>
          </c:val>
          <c:extLst>
            <c:ext xmlns:c16="http://schemas.microsoft.com/office/drawing/2014/chart" uri="{C3380CC4-5D6E-409C-BE32-E72D297353CC}">
              <c16:uniqueId val="{00000007-0D96-4D6F-8D17-25B69823530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638</c:v>
                </c:pt>
                <c:pt idx="2">
                  <c:v>#N/A</c:v>
                </c:pt>
                <c:pt idx="3">
                  <c:v>#N/A</c:v>
                </c:pt>
                <c:pt idx="4">
                  <c:v>803</c:v>
                </c:pt>
                <c:pt idx="5">
                  <c:v>#N/A</c:v>
                </c:pt>
                <c:pt idx="6">
                  <c:v>#N/A</c:v>
                </c:pt>
                <c:pt idx="7">
                  <c:v>833</c:v>
                </c:pt>
                <c:pt idx="8">
                  <c:v>#N/A</c:v>
                </c:pt>
                <c:pt idx="9">
                  <c:v>#N/A</c:v>
                </c:pt>
                <c:pt idx="10">
                  <c:v>790</c:v>
                </c:pt>
                <c:pt idx="11">
                  <c:v>#N/A</c:v>
                </c:pt>
                <c:pt idx="12">
                  <c:v>#N/A</c:v>
                </c:pt>
                <c:pt idx="13">
                  <c:v>1043</c:v>
                </c:pt>
                <c:pt idx="14">
                  <c:v>#N/A</c:v>
                </c:pt>
              </c:numCache>
            </c:numRef>
          </c:val>
          <c:smooth val="0"/>
          <c:extLst>
            <c:ext xmlns:c16="http://schemas.microsoft.com/office/drawing/2014/chart" uri="{C3380CC4-5D6E-409C-BE32-E72D297353CC}">
              <c16:uniqueId val="{00000008-0D96-4D6F-8D17-25B69823530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18116</c:v>
                </c:pt>
                <c:pt idx="5">
                  <c:v>18188</c:v>
                </c:pt>
                <c:pt idx="8">
                  <c:v>18789</c:v>
                </c:pt>
                <c:pt idx="11">
                  <c:v>18316</c:v>
                </c:pt>
                <c:pt idx="14">
                  <c:v>17823</c:v>
                </c:pt>
              </c:numCache>
            </c:numRef>
          </c:val>
          <c:extLst>
            <c:ext xmlns:c16="http://schemas.microsoft.com/office/drawing/2014/chart" uri="{C3380CC4-5D6E-409C-BE32-E72D297353CC}">
              <c16:uniqueId val="{00000000-F7DF-475E-AA4C-ECA74109013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3551</c:v>
                </c:pt>
                <c:pt idx="5">
                  <c:v>3502</c:v>
                </c:pt>
                <c:pt idx="8">
                  <c:v>2862</c:v>
                </c:pt>
                <c:pt idx="11">
                  <c:v>2709</c:v>
                </c:pt>
                <c:pt idx="14">
                  <c:v>2601</c:v>
                </c:pt>
              </c:numCache>
            </c:numRef>
          </c:val>
          <c:extLst>
            <c:ext xmlns:c16="http://schemas.microsoft.com/office/drawing/2014/chart" uri="{C3380CC4-5D6E-409C-BE32-E72D297353CC}">
              <c16:uniqueId val="{00000001-F7DF-475E-AA4C-ECA74109013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6365</c:v>
                </c:pt>
                <c:pt idx="5">
                  <c:v>6272</c:v>
                </c:pt>
                <c:pt idx="8">
                  <c:v>7148</c:v>
                </c:pt>
                <c:pt idx="11">
                  <c:v>8164</c:v>
                </c:pt>
                <c:pt idx="14">
                  <c:v>8777</c:v>
                </c:pt>
              </c:numCache>
            </c:numRef>
          </c:val>
          <c:extLst>
            <c:ext xmlns:c16="http://schemas.microsoft.com/office/drawing/2014/chart" uri="{C3380CC4-5D6E-409C-BE32-E72D297353CC}">
              <c16:uniqueId val="{00000002-F7DF-475E-AA4C-ECA74109013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7DF-475E-AA4C-ECA74109013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7DF-475E-AA4C-ECA74109013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7DF-475E-AA4C-ECA74109013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2166</c:v>
                </c:pt>
                <c:pt idx="3">
                  <c:v>2067</c:v>
                </c:pt>
                <c:pt idx="6">
                  <c:v>1977</c:v>
                </c:pt>
                <c:pt idx="9">
                  <c:v>1921</c:v>
                </c:pt>
                <c:pt idx="12">
                  <c:v>1917</c:v>
                </c:pt>
              </c:numCache>
            </c:numRef>
          </c:val>
          <c:extLst>
            <c:ext xmlns:c16="http://schemas.microsoft.com/office/drawing/2014/chart" uri="{C3380CC4-5D6E-409C-BE32-E72D297353CC}">
              <c16:uniqueId val="{00000006-F7DF-475E-AA4C-ECA74109013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1550</c:v>
                </c:pt>
                <c:pt idx="3">
                  <c:v>1654</c:v>
                </c:pt>
                <c:pt idx="6">
                  <c:v>2177</c:v>
                </c:pt>
                <c:pt idx="9">
                  <c:v>2133</c:v>
                </c:pt>
                <c:pt idx="12">
                  <c:v>2135</c:v>
                </c:pt>
              </c:numCache>
            </c:numRef>
          </c:val>
          <c:extLst>
            <c:ext xmlns:c16="http://schemas.microsoft.com/office/drawing/2014/chart" uri="{C3380CC4-5D6E-409C-BE32-E72D297353CC}">
              <c16:uniqueId val="{00000007-F7DF-475E-AA4C-ECA74109013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5522</c:v>
                </c:pt>
                <c:pt idx="3">
                  <c:v>5331</c:v>
                </c:pt>
                <c:pt idx="6">
                  <c:v>4691</c:v>
                </c:pt>
                <c:pt idx="9">
                  <c:v>4024</c:v>
                </c:pt>
                <c:pt idx="12">
                  <c:v>3583</c:v>
                </c:pt>
              </c:numCache>
            </c:numRef>
          </c:val>
          <c:extLst>
            <c:ext xmlns:c16="http://schemas.microsoft.com/office/drawing/2014/chart" uri="{C3380CC4-5D6E-409C-BE32-E72D297353CC}">
              <c16:uniqueId val="{00000008-F7DF-475E-AA4C-ECA74109013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477</c:v>
                </c:pt>
                <c:pt idx="3">
                  <c:v>345</c:v>
                </c:pt>
                <c:pt idx="6">
                  <c:v>213</c:v>
                </c:pt>
                <c:pt idx="9">
                  <c:v>316</c:v>
                </c:pt>
                <c:pt idx="12">
                  <c:v>216</c:v>
                </c:pt>
              </c:numCache>
            </c:numRef>
          </c:val>
          <c:extLst>
            <c:ext xmlns:c16="http://schemas.microsoft.com/office/drawing/2014/chart" uri="{C3380CC4-5D6E-409C-BE32-E72D297353CC}">
              <c16:uniqueId val="{00000009-F7DF-475E-AA4C-ECA74109013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18971</c:v>
                </c:pt>
                <c:pt idx="3">
                  <c:v>19909</c:v>
                </c:pt>
                <c:pt idx="6">
                  <c:v>20539</c:v>
                </c:pt>
                <c:pt idx="9">
                  <c:v>19935</c:v>
                </c:pt>
                <c:pt idx="12">
                  <c:v>18888</c:v>
                </c:pt>
              </c:numCache>
            </c:numRef>
          </c:val>
          <c:extLst>
            <c:ext xmlns:c16="http://schemas.microsoft.com/office/drawing/2014/chart" uri="{C3380CC4-5D6E-409C-BE32-E72D297353CC}">
              <c16:uniqueId val="{0000000A-F7DF-475E-AA4C-ECA74109013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654</c:v>
                </c:pt>
                <c:pt idx="2">
                  <c:v>#N/A</c:v>
                </c:pt>
                <c:pt idx="3">
                  <c:v>#N/A</c:v>
                </c:pt>
                <c:pt idx="4">
                  <c:v>1344</c:v>
                </c:pt>
                <c:pt idx="5">
                  <c:v>#N/A</c:v>
                </c:pt>
                <c:pt idx="6">
                  <c:v>#N/A</c:v>
                </c:pt>
                <c:pt idx="7">
                  <c:v>797</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7DF-475E-AA4C-ECA74109013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2543</c:v>
                </c:pt>
                <c:pt idx="1">
                  <c:v>2544</c:v>
                </c:pt>
                <c:pt idx="2">
                  <c:v>2544</c:v>
                </c:pt>
              </c:numCache>
            </c:numRef>
          </c:val>
          <c:extLst>
            <c:ext xmlns:c16="http://schemas.microsoft.com/office/drawing/2014/chart" uri="{C3380CC4-5D6E-409C-BE32-E72D297353CC}">
              <c16:uniqueId val="{00000000-9F94-4634-A3AF-0316140B04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763</c:v>
                </c:pt>
                <c:pt idx="1">
                  <c:v>763</c:v>
                </c:pt>
                <c:pt idx="2">
                  <c:v>814</c:v>
                </c:pt>
              </c:numCache>
            </c:numRef>
          </c:val>
          <c:extLst>
            <c:ext xmlns:c16="http://schemas.microsoft.com/office/drawing/2014/chart" uri="{C3380CC4-5D6E-409C-BE32-E72D297353CC}">
              <c16:uniqueId val="{00000001-9F94-4634-A3AF-0316140B04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2960</c:v>
                </c:pt>
                <c:pt idx="1">
                  <c:v>3660</c:v>
                </c:pt>
                <c:pt idx="2">
                  <c:v>3890</c:v>
                </c:pt>
              </c:numCache>
            </c:numRef>
          </c:val>
          <c:extLst>
            <c:ext xmlns:c16="http://schemas.microsoft.com/office/drawing/2014/chart" uri="{C3380CC4-5D6E-409C-BE32-E72D297353CC}">
              <c16:uniqueId val="{00000002-9F94-4634-A3AF-0316140B040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山形県東根市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公営企業への公債費にかかる繰出金は逓減傾向にある。</a:t>
          </a:r>
        </a:p>
        <a:p>
          <a:r>
            <a:rPr kumimoji="1" lang="ja-JP" altLang="en-US" sz="1400">
              <a:latin typeface="ＭＳ ゴシック" pitchFamily="49" charset="-128"/>
              <a:ea typeface="ＭＳ ゴシック" pitchFamily="49" charset="-128"/>
            </a:rPr>
            <a:t>　その一方で、</a:t>
          </a:r>
          <a:r>
            <a:rPr kumimoji="1" lang="en-US" altLang="ja-JP" sz="1400">
              <a:latin typeface="ＭＳ ゴシック" pitchFamily="49" charset="-128"/>
              <a:ea typeface="ＭＳ ゴシック" pitchFamily="49" charset="-128"/>
            </a:rPr>
            <a:t>R1</a:t>
          </a:r>
          <a:r>
            <a:rPr kumimoji="1" lang="ja-JP" altLang="en-US" sz="1400">
              <a:latin typeface="ＭＳ ゴシック" pitchFamily="49" charset="-128"/>
              <a:ea typeface="ＭＳ ゴシック" pitchFamily="49" charset="-128"/>
            </a:rPr>
            <a:t>年度及び</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年度に借入した大型事業の起債元金償還が始まったため、今後の公債費は逓増傾向にあり、全体として当該比率における分子額は緩やかに上昇する。</a:t>
          </a:r>
        </a:p>
        <a:p>
          <a:r>
            <a:rPr kumimoji="1" lang="ja-JP" altLang="en-US" sz="1400">
              <a:latin typeface="ＭＳ ゴシック" pitchFamily="49" charset="-128"/>
              <a:ea typeface="ＭＳ ゴシック" pitchFamily="49" charset="-128"/>
            </a:rPr>
            <a:t>　そのため、今後は新規起債発行額の抑制等の取り組みをより一層進める必要がある。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満期一括償還地方債の借入に係る積立はない。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山形県東根市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年度以降は起債の償還が順調に進み、</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市債残高をピークに年々減少しており、あわせて公営企業会計への繰出金である公営企業債等繰入見込額も公営企業債の償還が進んでいることで年々減少してきたことにより、将来負担比率は逓減傾向にある。</a:t>
          </a:r>
        </a:p>
        <a:p>
          <a:r>
            <a:rPr kumimoji="1" lang="ja-JP" altLang="en-US" sz="1400">
              <a:latin typeface="ＭＳ ゴシック" pitchFamily="49" charset="-128"/>
              <a:ea typeface="ＭＳ ゴシック" pitchFamily="49" charset="-128"/>
            </a:rPr>
            <a:t>　充当可能財源等についても、</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年度はふるさとづくり基金等の充当可能基金のさらなる増があったため、全体として比率はさらに改善した。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山形県東根市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基金全体としては、ふるさとづくり寄附金増に伴うふるさとづくり基金積立の増により、全体の残額としては対前年度比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実施計画における基金の活用計画を予算編成に適切に反映させ、財源確保や負担の平準化に向け適正に活用していく。特に、恒久財源ではないふるさとづくり寄附を財源としたふるさとづくり基金の活用については特に留意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ふるさとづくり寄附金を財源に、地域福祉の向上や地域資源の保全、活用等を図る。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公共施設の整備・改修・維持補修等に活用する。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・公共文化施設整備基金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市民の文化活動の場となる市民文化会館、図書館、その他の文化施設の整備の際に活用する。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高齢化社会に備え、地域における福祉活動の促進、快適な生活環境の形成等に活用する。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・アイジー基金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アイジー工業株式会社からの寄附金を財源に、産業教育及び科学教育の振興費に充てる。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年度はふるさとづくり寄附の実績増に伴い、基金残高も増加している。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年度は今後の公共施設等の大規模な長寿命化工事を見据え、繰入は行わず、残高は横ばいで推移している。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・公共文化施設整備基金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年度は繰入はなく利子積立のみである。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年度は福祉目的とした寄附による元金積立のほか、利子の積立を行い、増となった。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・アイジー基金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毎年約１百万円ずつを取り崩し、科学教育等の事業に活用している。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今後とも、ふるさとづくり寄附者の東根市への思いを具体化するために適宜活用していく。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公共施設全体の長寿命化対策に重点を置く必要があるため、公共施設総合管理計画や個別施設の長寿命化計画に基づき、計画的に活用していく。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寄付者の意向に沿った形で、今後は計画的に事業選定し、適切に取り崩していく。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各年度における当初予算、補正予算を編成するにあたり、最終的な財源調整のために用いている。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年度においては、現時点の残高は財政運営には適正な額であると判断した結果、これ以上の元金積立は不要とし、横ばいとなった。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当初予算編成では、災害等の突発的な財政出動に支障をきたさない程度に基金を積極的に投入し、年度末には常に一定程度の残高を確保すべく財政運営にあたる。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年度は国補正予算にて普通交付税で措置された臨時財政対策債償還基金費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今後とも将来的な公債費負担に備えるとともに、臨時財政対策債の償還や繰り上げ償還の機会を捉え、その際の財源として有効活用していく。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47,830
47,469
206.94
25,638,057
24,784,822
849,681
12,449,809
18,887,881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においては、大森工業団地をはじめとして、大型事業所を有する工業団地が多いことから、歳入に占める法人市民税の割合が比較的高い。近年、この法人市民税の決算額が上昇傾向にあったため、当該指数も上昇傾向にあった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以降は物価高騰や円安の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影響で法人市民税を始めとした基準財政収入額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の伸びが鈍化していることに加え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国補正予算に伴う臨時経済対策費等の皆増に伴う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基準財政需要額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もあった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、当該指数も減少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今後は税収増加に向け、収納確保対策を推進し、当該数値のさらなる上昇に努めたい。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156210</xdr:rowOff>
    </xdr:from>
    <xdr:to>
      <xdr:col>23</xdr:col>
      <xdr:colOff>133350</xdr:colOff>
      <xdr:row>39</xdr:row>
      <xdr:rowOff>8890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67131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107950</xdr:rowOff>
    </xdr:from>
    <xdr:to>
      <xdr:col>19</xdr:col>
      <xdr:colOff>133350</xdr:colOff>
      <xdr:row>38</xdr:row>
      <xdr:rowOff>156210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6230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35560</xdr:rowOff>
    </xdr:from>
    <xdr:to>
      <xdr:col>15</xdr:col>
      <xdr:colOff>82550</xdr:colOff>
      <xdr:row>38</xdr:row>
      <xdr:rowOff>107950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5506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35560</xdr:rowOff>
    </xdr:from>
    <xdr:to>
      <xdr:col>11</xdr:col>
      <xdr:colOff>31750</xdr:colOff>
      <xdr:row>38</xdr:row>
      <xdr:rowOff>35560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550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12717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121920</xdr:rowOff>
    </xdr:from>
    <xdr:to>
      <xdr:col>7</xdr:col>
      <xdr:colOff>31750</xdr:colOff>
      <xdr:row>42</xdr:row>
      <xdr:rowOff>52070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36847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129540</xdr:rowOff>
    </xdr:from>
    <xdr:to>
      <xdr:col>23</xdr:col>
      <xdr:colOff>184150</xdr:colOff>
      <xdr:row>39</xdr:row>
      <xdr:rowOff>59690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146067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105410</xdr:rowOff>
    </xdr:from>
    <xdr:to>
      <xdr:col>19</xdr:col>
      <xdr:colOff>184150</xdr:colOff>
      <xdr:row>39</xdr:row>
      <xdr:rowOff>35560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45737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38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57150</xdr:rowOff>
    </xdr:from>
    <xdr:to>
      <xdr:col>15</xdr:col>
      <xdr:colOff>133350</xdr:colOff>
      <xdr:row>38</xdr:row>
      <xdr:rowOff>158750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168927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156210</xdr:rowOff>
    </xdr:from>
    <xdr:to>
      <xdr:col>11</xdr:col>
      <xdr:colOff>82550</xdr:colOff>
      <xdr:row>38</xdr:row>
      <xdr:rowOff>86360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96537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156210</xdr:rowOff>
    </xdr:from>
    <xdr:to>
      <xdr:col>7</xdr:col>
      <xdr:colOff>31750</xdr:colOff>
      <xdr:row>38</xdr:row>
      <xdr:rowOff>86360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96537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en-US" altLang="ja-JP" sz="1300" baseline="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５年度においては、分母では主に固定資産税の増により、経常一般財源が増加し、数値が改善したものの、分子では扶助費、補助費、及び公債費の増に伴う経常経費の増加により、全体として当該数値は対前年度比で悪化した。</a:t>
          </a:r>
        </a:p>
        <a:p>
          <a:r>
            <a:rPr kumimoji="1" lang="ja-JP" altLang="en-US" sz="1300">
              <a:latin typeface="ＭＳ Ｐゴシック" panose="020B0600070205080204" pitchFamily="50" charset="-128"/>
              <a:ea typeface="ＭＳ Ｐゴシック" panose="020B0600070205080204" pitchFamily="50" charset="-128"/>
            </a:rPr>
            <a:t>　今後は物価高騰に伴う物件費や人事院勧告に伴う人件費の伸びに加え、社会保障関係経費等の経常経費のさらなる伸びも想定されるため、一層の経費削減や財源確保に努め、当該比率の抑制を図る。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21953</xdr:rowOff>
    </xdr:from>
    <xdr:to>
      <xdr:col>23</xdr:col>
      <xdr:colOff>133350</xdr:colOff>
      <xdr:row>60</xdr:row>
      <xdr:rowOff>94343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08953"/>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127000</xdr:rowOff>
    </xdr:from>
    <xdr:to>
      <xdr:col>19</xdr:col>
      <xdr:colOff>133350</xdr:colOff>
      <xdr:row>60</xdr:row>
      <xdr:rowOff>21953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071100"/>
          <a:ext cx="889000" cy="23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127000</xdr:rowOff>
    </xdr:from>
    <xdr:to>
      <xdr:col>15</xdr:col>
      <xdr:colOff>82550</xdr:colOff>
      <xdr:row>60</xdr:row>
      <xdr:rowOff>104684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071100"/>
          <a:ext cx="889000" cy="32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84001</xdr:rowOff>
    </xdr:from>
    <xdr:to>
      <xdr:col>11</xdr:col>
      <xdr:colOff>31750</xdr:colOff>
      <xdr:row>60</xdr:row>
      <xdr:rowOff>104684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371001"/>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156391</xdr:rowOff>
    </xdr:from>
    <xdr:to>
      <xdr:col>11</xdr:col>
      <xdr:colOff>82550</xdr:colOff>
      <xdr:row>60</xdr:row>
      <xdr:rowOff>86541</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27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96718</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15620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142603</xdr:rowOff>
    </xdr:from>
    <xdr:to>
      <xdr:col>19</xdr:col>
      <xdr:colOff>184150</xdr:colOff>
      <xdr:row>60</xdr:row>
      <xdr:rowOff>72753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82930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27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76200</xdr:rowOff>
    </xdr:from>
    <xdr:to>
      <xdr:col>15</xdr:col>
      <xdr:colOff>133350</xdr:colOff>
      <xdr:row>59</xdr:row>
      <xdr:rowOff>6350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16527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53884</xdr:rowOff>
    </xdr:from>
    <xdr:to>
      <xdr:col>11</xdr:col>
      <xdr:colOff>82550</xdr:colOff>
      <xdr:row>60</xdr:row>
      <xdr:rowOff>155484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4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140261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2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33201</xdr:rowOff>
    </xdr:from>
    <xdr:to>
      <xdr:col>7</xdr:col>
      <xdr:colOff>31750</xdr:colOff>
      <xdr:row>60</xdr:row>
      <xdr:rowOff>134801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119578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[164,540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定員管理計画に基づく人件費の抑制等、経常経費の削減に努めてきたところであるが、これ以上の職員数の削減は困難な中、ふるさと納税制度への対応に係る関連経費等が影響し、近年は高止まりとな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５年度においては、人事院勧告に伴う人件費の増や物価高騰に伴う物件費の増があるものの、年度途中退職職員の増による人件費の減や暖冬による需用費（燃料費・光熱水費）の減の影響の方が大きいことにより、全体としては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今後はさらなる経費削減等を図り、当該数値の抑制を図る。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139360</xdr:rowOff>
    </xdr:from>
    <xdr:to>
      <xdr:col>23</xdr:col>
      <xdr:colOff>133350</xdr:colOff>
      <xdr:row>81</xdr:row>
      <xdr:rowOff>148267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026810"/>
          <a:ext cx="838200" cy="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142081</xdr:rowOff>
    </xdr:from>
    <xdr:to>
      <xdr:col>19</xdr:col>
      <xdr:colOff>133350</xdr:colOff>
      <xdr:row>81</xdr:row>
      <xdr:rowOff>148267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29531"/>
          <a:ext cx="889000" cy="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127729</xdr:rowOff>
    </xdr:from>
    <xdr:to>
      <xdr:col>15</xdr:col>
      <xdr:colOff>82550</xdr:colOff>
      <xdr:row>81</xdr:row>
      <xdr:rowOff>142081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15179"/>
          <a:ext cx="889000" cy="1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100527</xdr:rowOff>
    </xdr:from>
    <xdr:to>
      <xdr:col>11</xdr:col>
      <xdr:colOff>31750</xdr:colOff>
      <xdr:row>81</xdr:row>
      <xdr:rowOff>127729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87977"/>
          <a:ext cx="889000" cy="2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127767</xdr:rowOff>
    </xdr:from>
    <xdr:to>
      <xdr:col>11</xdr:col>
      <xdr:colOff>82550</xdr:colOff>
      <xdr:row>82</xdr:row>
      <xdr:rowOff>57917</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1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42694</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0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105856</xdr:rowOff>
    </xdr:from>
    <xdr:to>
      <xdr:col>7</xdr:col>
      <xdr:colOff>31750</xdr:colOff>
      <xdr:row>82</xdr:row>
      <xdr:rowOff>36006</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20783</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7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88560</xdr:rowOff>
    </xdr:from>
    <xdr:to>
      <xdr:col>23</xdr:col>
      <xdr:colOff>184150</xdr:colOff>
      <xdr:row>82</xdr:row>
      <xdr:rowOff>18710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9837</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9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97467</xdr:rowOff>
    </xdr:from>
    <xdr:to>
      <xdr:col>19</xdr:col>
      <xdr:colOff>184150</xdr:colOff>
      <xdr:row>82</xdr:row>
      <xdr:rowOff>27617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8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37794</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53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91281</xdr:rowOff>
    </xdr:from>
    <xdr:to>
      <xdr:col>15</xdr:col>
      <xdr:colOff>133350</xdr:colOff>
      <xdr:row>82</xdr:row>
      <xdr:rowOff>21431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7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31608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76929</xdr:rowOff>
    </xdr:from>
    <xdr:to>
      <xdr:col>11</xdr:col>
      <xdr:colOff>82550</xdr:colOff>
      <xdr:row>82</xdr:row>
      <xdr:rowOff>7079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6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17256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3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49727</xdr:rowOff>
    </xdr:from>
    <xdr:to>
      <xdr:col>7</xdr:col>
      <xdr:colOff>31750</xdr:colOff>
      <xdr:row>81</xdr:row>
      <xdr:rowOff>151327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3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161504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0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類似団体平均を上回る</a:t>
          </a:r>
          <a:r>
            <a:rPr kumimoji="1" lang="en-US" altLang="ja-JP" sz="1300">
              <a:latin typeface="ＭＳ Ｐゴシック" panose="020B0600070205080204" pitchFamily="50" charset="-128"/>
              <a:ea typeface="ＭＳ Ｐゴシック" panose="020B0600070205080204" pitchFamily="50" charset="-128"/>
            </a:rPr>
            <a:t>97.7</a:t>
          </a:r>
          <a:r>
            <a:rPr kumimoji="1" lang="ja-JP" altLang="en-US" sz="1300">
              <a:latin typeface="ＭＳ Ｐゴシック" panose="020B0600070205080204" pitchFamily="50" charset="-128"/>
              <a:ea typeface="ＭＳ Ｐゴシック" panose="020B0600070205080204" pitchFamily="50" charset="-128"/>
            </a:rPr>
            <a:t>となったが、経常経費分析表の人口１人当たりの人件費は類似団体が</a:t>
          </a:r>
          <a:r>
            <a:rPr kumimoji="1" lang="en-US" altLang="ja-JP" sz="1300">
              <a:latin typeface="ＭＳ Ｐゴシック" panose="020B0600070205080204" pitchFamily="50" charset="-128"/>
              <a:ea typeface="ＭＳ Ｐゴシック" panose="020B0600070205080204" pitchFamily="50" charset="-128"/>
            </a:rPr>
            <a:t>119,584</a:t>
          </a:r>
          <a:r>
            <a:rPr kumimoji="1" lang="ja-JP" altLang="en-US" sz="1300">
              <a:latin typeface="ＭＳ Ｐゴシック" panose="020B0600070205080204" pitchFamily="50" charset="-128"/>
              <a:ea typeface="ＭＳ Ｐゴシック" panose="020B0600070205080204" pitchFamily="50" charset="-128"/>
            </a:rPr>
            <a:t>円に対し、本市は</a:t>
          </a:r>
          <a:r>
            <a:rPr kumimoji="1" lang="en-US" altLang="ja-JP" sz="1300">
              <a:latin typeface="ＭＳ Ｐゴシック" panose="020B0600070205080204" pitchFamily="50" charset="-128"/>
              <a:ea typeface="ＭＳ Ｐゴシック" panose="020B0600070205080204" pitchFamily="50" charset="-128"/>
            </a:rPr>
            <a:t>74,187</a:t>
          </a:r>
          <a:r>
            <a:rPr kumimoji="1" lang="ja-JP" altLang="en-US" sz="1300">
              <a:latin typeface="ＭＳ Ｐゴシック" panose="020B0600070205080204" pitchFamily="50" charset="-128"/>
              <a:ea typeface="ＭＳ Ｐゴシック" panose="020B0600070205080204" pitchFamily="50" charset="-128"/>
            </a:rPr>
            <a:t>円と非常に低くなっている。これは、本市の人件費抑制の方法として、短期的な給与カット等によらず、職員採用平準化計画や職員定員管理計画に基づく職員数の減による抑制を重視したもので、より効果的な人件費抑制ができていると分析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88195</xdr:rowOff>
    </xdr:from>
    <xdr:to>
      <xdr:col>81</xdr:col>
      <xdr:colOff>44450</xdr:colOff>
      <xdr:row>86</xdr:row>
      <xdr:rowOff>155222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832895"/>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155222</xdr:rowOff>
    </xdr:from>
    <xdr:to>
      <xdr:col>77</xdr:col>
      <xdr:colOff>44450</xdr:colOff>
      <xdr:row>86</xdr:row>
      <xdr:rowOff>168628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89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115005</xdr:rowOff>
    </xdr:from>
    <xdr:to>
      <xdr:col>72</xdr:col>
      <xdr:colOff>203200</xdr:colOff>
      <xdr:row>86</xdr:row>
      <xdr:rowOff>168628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8597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115005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80608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155222</xdr:rowOff>
    </xdr:from>
    <xdr:to>
      <xdr:col>68</xdr:col>
      <xdr:colOff>203200</xdr:colOff>
      <xdr:row>86</xdr:row>
      <xdr:rowOff>85372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95549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108955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9472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5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104422</xdr:rowOff>
    </xdr:from>
    <xdr:to>
      <xdr:col>77</xdr:col>
      <xdr:colOff>95250</xdr:colOff>
      <xdr:row>87</xdr:row>
      <xdr:rowOff>34572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19349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3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117828</xdr:rowOff>
    </xdr:from>
    <xdr:to>
      <xdr:col>73</xdr:col>
      <xdr:colOff>44450</xdr:colOff>
      <xdr:row>87</xdr:row>
      <xdr:rowOff>47978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32755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64205</xdr:rowOff>
    </xdr:from>
    <xdr:to>
      <xdr:col>68</xdr:col>
      <xdr:colOff>203200</xdr:colOff>
      <xdr:row>86</xdr:row>
      <xdr:rowOff>165805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150582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a:t>
          </a:r>
          <a:r>
            <a:rPr kumimoji="1" lang="en-US" altLang="ja-JP" sz="1300">
              <a:latin typeface="ＭＳ Ｐゴシック" panose="020B0600070205080204" pitchFamily="50" charset="-128"/>
              <a:ea typeface="ＭＳ Ｐゴシック" panose="020B0600070205080204" pitchFamily="50" charset="-128"/>
            </a:rPr>
            <a:t>7.02</a:t>
          </a:r>
          <a:r>
            <a:rPr kumimoji="1" lang="ja-JP" altLang="en-US" sz="1300">
              <a:latin typeface="ＭＳ Ｐゴシック" panose="020B0600070205080204" pitchFamily="50" charset="-128"/>
              <a:ea typeface="ＭＳ Ｐゴシック" panose="020B0600070205080204" pitchFamily="50" charset="-128"/>
            </a:rPr>
            <a:t>人となり類似団体の中でも低い数値となった。職員採用平準化計画や現行の職員定員管理計画に基づき、職員数の平準化に取り組んできた成果である。</a:t>
          </a:r>
        </a:p>
        <a:p>
          <a:r>
            <a:rPr kumimoji="1" lang="ja-JP" altLang="en-US" sz="1300">
              <a:latin typeface="ＭＳ Ｐゴシック" panose="020B0600070205080204" pitchFamily="50" charset="-128"/>
              <a:ea typeface="ＭＳ Ｐゴシック" panose="020B0600070205080204" pitchFamily="50" charset="-128"/>
            </a:rPr>
            <a:t>　今後は、これ以上の職員削減は困難なことから、より効果的な職員配置や職員定員管理計画に基づく適正な定員管理を図っていく。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37592</xdr:rowOff>
    </xdr:from>
    <xdr:to>
      <xdr:col>81</xdr:col>
      <xdr:colOff>44450</xdr:colOff>
      <xdr:row>59</xdr:row>
      <xdr:rowOff>49657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153142"/>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29549</xdr:rowOff>
    </xdr:from>
    <xdr:to>
      <xdr:col>77</xdr:col>
      <xdr:colOff>44450</xdr:colOff>
      <xdr:row>59</xdr:row>
      <xdr:rowOff>49657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145099"/>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29549</xdr:rowOff>
    </xdr:from>
    <xdr:to>
      <xdr:col>72</xdr:col>
      <xdr:colOff>203200</xdr:colOff>
      <xdr:row>59</xdr:row>
      <xdr:rowOff>31157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4401800" y="10145099"/>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27940</xdr:rowOff>
    </xdr:from>
    <xdr:to>
      <xdr:col>68</xdr:col>
      <xdr:colOff>152400</xdr:colOff>
      <xdr:row>59</xdr:row>
      <xdr:rowOff>31157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143490"/>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45381</xdr:rowOff>
    </xdr:from>
    <xdr:to>
      <xdr:col>68</xdr:col>
      <xdr:colOff>203200</xdr:colOff>
      <xdr:row>60</xdr:row>
      <xdr:rowOff>146981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3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131758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18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42164</xdr:rowOff>
    </xdr:from>
    <xdr:to>
      <xdr:col>64</xdr:col>
      <xdr:colOff>152400</xdr:colOff>
      <xdr:row>60</xdr:row>
      <xdr:rowOff>143764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128541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1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158242</xdr:rowOff>
    </xdr:from>
    <xdr:to>
      <xdr:col>81</xdr:col>
      <xdr:colOff>95250</xdr:colOff>
      <xdr:row>59</xdr:row>
      <xdr:rowOff>88392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10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79519</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02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170307</xdr:rowOff>
    </xdr:from>
    <xdr:to>
      <xdr:col>77</xdr:col>
      <xdr:colOff>95250</xdr:colOff>
      <xdr:row>59</xdr:row>
      <xdr:rowOff>100457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11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110634</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9883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150199</xdr:rowOff>
    </xdr:from>
    <xdr:to>
      <xdr:col>73</xdr:col>
      <xdr:colOff>44450</xdr:colOff>
      <xdr:row>59</xdr:row>
      <xdr:rowOff>80349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09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90526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986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151807</xdr:rowOff>
    </xdr:from>
    <xdr:to>
      <xdr:col>68</xdr:col>
      <xdr:colOff>203200</xdr:colOff>
      <xdr:row>59</xdr:row>
      <xdr:rowOff>81957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09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92134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986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148590</xdr:rowOff>
    </xdr:from>
    <xdr:to>
      <xdr:col>64</xdr:col>
      <xdr:colOff>152400</xdr:colOff>
      <xdr:row>59</xdr:row>
      <xdr:rowOff>78740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88917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年度の比率は</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となり、前年度から引き続き増加している。</a:t>
          </a:r>
        </a:p>
        <a:p>
          <a:r>
            <a:rPr kumimoji="1" lang="ja-JP" altLang="en-US" sz="1300">
              <a:latin typeface="ＭＳ Ｐゴシック" panose="020B0600070205080204" pitchFamily="50" charset="-128"/>
              <a:ea typeface="ＭＳ Ｐゴシック" panose="020B0600070205080204" pitchFamily="50" charset="-128"/>
            </a:rPr>
            <a:t>　これは、近年の大型建設事業に伴う元金償還の開始が影響しているが、今後の建設事業の実施も踏まえると、悪化傾向が続くことも想定されることから、起債発行額の調整等の取り組みをより一層進める必要があ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165312</xdr:rowOff>
    </xdr:from>
    <xdr:to>
      <xdr:col>81</xdr:col>
      <xdr:colOff>44450</xdr:colOff>
      <xdr:row>37</xdr:row>
      <xdr:rowOff>3916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37512"/>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159279</xdr:rowOff>
    </xdr:from>
    <xdr:to>
      <xdr:col>77</xdr:col>
      <xdr:colOff>44450</xdr:colOff>
      <xdr:row>36</xdr:row>
      <xdr:rowOff>165312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33147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151236</xdr:rowOff>
    </xdr:from>
    <xdr:to>
      <xdr:col>72</xdr:col>
      <xdr:colOff>203200</xdr:colOff>
      <xdr:row>36</xdr:row>
      <xdr:rowOff>159279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32343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141182</xdr:rowOff>
    </xdr:from>
    <xdr:to>
      <xdr:col>68</xdr:col>
      <xdr:colOff>152400</xdr:colOff>
      <xdr:row>36</xdr:row>
      <xdr:rowOff>151236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31338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126577</xdr:rowOff>
    </xdr:from>
    <xdr:to>
      <xdr:col>68</xdr:col>
      <xdr:colOff>203200</xdr:colOff>
      <xdr:row>37</xdr:row>
      <xdr:rowOff>56727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29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41504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38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128588</xdr:rowOff>
    </xdr:from>
    <xdr:to>
      <xdr:col>64</xdr:col>
      <xdr:colOff>152400</xdr:colOff>
      <xdr:row>37</xdr:row>
      <xdr:rowOff>58738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43515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38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124566</xdr:rowOff>
    </xdr:from>
    <xdr:to>
      <xdr:col>81</xdr:col>
      <xdr:colOff>95250</xdr:colOff>
      <xdr:row>37</xdr:row>
      <xdr:rowOff>54716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141093</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4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114512</xdr:rowOff>
    </xdr:from>
    <xdr:to>
      <xdr:col>77</xdr:col>
      <xdr:colOff>95250</xdr:colOff>
      <xdr:row>37</xdr:row>
      <xdr:rowOff>44662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54839</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55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108479</xdr:rowOff>
    </xdr:from>
    <xdr:to>
      <xdr:col>73</xdr:col>
      <xdr:colOff>44450</xdr:colOff>
      <xdr:row>37</xdr:row>
      <xdr:rowOff>38629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48806</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4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100436</xdr:rowOff>
    </xdr:from>
    <xdr:to>
      <xdr:col>68</xdr:col>
      <xdr:colOff>203200</xdr:colOff>
      <xdr:row>37</xdr:row>
      <xdr:rowOff>30586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40763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04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90382</xdr:rowOff>
    </xdr:from>
    <xdr:to>
      <xdr:col>64</xdr:col>
      <xdr:colOff>152400</xdr:colOff>
      <xdr:row>37</xdr:row>
      <xdr:rowOff>20532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30709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03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は、分子において、既発債の償還終了に伴う地方債残高の減に伴う将来負担額の減少に加え、ふるさとづくり基金や国保・介護基金等の充当可能基金が増加したため、全体としては数値はさらに改善し、類似団体平均より低くなってい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31496</xdr:rowOff>
    </xdr:from>
    <xdr:to>
      <xdr:col>72</xdr:col>
      <xdr:colOff>203200</xdr:colOff>
      <xdr:row>14</xdr:row>
      <xdr:rowOff>78952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431796"/>
          <a:ext cx="889000" cy="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24257</xdr:rowOff>
    </xdr:from>
    <xdr:to>
      <xdr:col>68</xdr:col>
      <xdr:colOff>152400</xdr:colOff>
      <xdr:row>14</xdr:row>
      <xdr:rowOff>78952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3512800" y="2424557"/>
          <a:ext cx="889000" cy="5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37186</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60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36195</xdr:rowOff>
    </xdr:from>
    <xdr:to>
      <xdr:col>68</xdr:col>
      <xdr:colOff>203200</xdr:colOff>
      <xdr:row>14</xdr:row>
      <xdr:rowOff>137795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3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122572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522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39412</xdr:rowOff>
    </xdr:from>
    <xdr:to>
      <xdr:col>64</xdr:col>
      <xdr:colOff>152400</xdr:colOff>
      <xdr:row>14</xdr:row>
      <xdr:rowOff>141012</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439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125789</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2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152146</xdr:rowOff>
    </xdr:from>
    <xdr:to>
      <xdr:col>73</xdr:col>
      <xdr:colOff>44450</xdr:colOff>
      <xdr:row>14</xdr:row>
      <xdr:rowOff>82296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38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92473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14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28152</xdr:rowOff>
    </xdr:from>
    <xdr:to>
      <xdr:col>68</xdr:col>
      <xdr:colOff>203200</xdr:colOff>
      <xdr:row>14</xdr:row>
      <xdr:rowOff>129752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42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139929</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19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144907</xdr:rowOff>
    </xdr:from>
    <xdr:to>
      <xdr:col>64</xdr:col>
      <xdr:colOff>152400</xdr:colOff>
      <xdr:row>14</xdr:row>
      <xdr:rowOff>75057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37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85234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14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47,830
47,469
206.94
25,638,057
24,784,822
849,681
12,449,809
18,887,881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本市では職員採用平準化計画や現行の職員定員管理計画に基づき、職員数の平準化に取り組んでおり、その成果として当該数値についても全国平均や類似団体内平均を下回っている。</a:t>
          </a:r>
        </a:p>
        <a:p>
          <a:r>
            <a:rPr kumimoji="1" lang="ja-JP" altLang="en-US" sz="1300">
              <a:latin typeface="ＭＳ Ｐゴシック" panose="020B0600070205080204" pitchFamily="50" charset="-128"/>
              <a:ea typeface="ＭＳ Ｐゴシック" panose="020B0600070205080204" pitchFamily="50" charset="-128"/>
            </a:rPr>
            <a:t>　Ｒ５年度については、人事院勧告を踏まえた月例給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％引き上げや、期末・勤勉手当をそれぞれ</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ヶ月分引き上げによる増額があったものの、年度途中退職者数の増加に伴う減額の方が影響が大きく、全体として対前年度で数値が改善した。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xdr:rowOff>
    </xdr:from>
    <xdr:to>
      <xdr:col>24</xdr:col>
      <xdr:colOff>25400</xdr:colOff>
      <xdr:row>35</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020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88900</xdr:rowOff>
    </xdr:from>
    <xdr:to>
      <xdr:col>19</xdr:col>
      <xdr:colOff>187325</xdr:colOff>
      <xdr:row>35</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182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88900</xdr:rowOff>
    </xdr:from>
    <xdr:to>
      <xdr:col>15</xdr:col>
      <xdr:colOff>98425</xdr:colOff>
      <xdr:row>35</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182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92710</xdr:rowOff>
    </xdr:from>
    <xdr:to>
      <xdr:col>11</xdr:col>
      <xdr:colOff>9525</xdr:colOff>
      <xdr:row>36</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934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167640</xdr:rowOff>
    </xdr:from>
    <xdr:to>
      <xdr:col>11</xdr:col>
      <xdr:colOff>60325</xdr:colOff>
      <xdr:row>37</xdr:row>
      <xdr:rowOff>97790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138447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144780</xdr:rowOff>
    </xdr:from>
    <xdr:to>
      <xdr:col>20</xdr:col>
      <xdr:colOff>38100</xdr:colOff>
      <xdr:row>35</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85107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38100</xdr:rowOff>
    </xdr:from>
    <xdr:to>
      <xdr:col>15</xdr:col>
      <xdr:colOff>149225</xdr:colOff>
      <xdr:row>34</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149877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41910</xdr:rowOff>
    </xdr:from>
    <xdr:to>
      <xdr:col>11</xdr:col>
      <xdr:colOff>60325</xdr:colOff>
      <xdr:row>35</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153687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体として増加傾向にある。要因は、業務の民間委託が進み、従来は人件費として計上していた経費が、物件費にシフトしてきていること、また、ふるさと納税制度への対応に係る経費が増大していること等にある。合わせて労務単価増や物価高騰に伴い、委託料も増加している。しかし、Ｒ５年度においては、暖冬による公共施設等の灯油・電気使用量減に伴う需用費の減の方が影響が大きく、対前年度比で数値が一時的に改善し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984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17</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321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16</xdr:row>
      <xdr:rowOff>111760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32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111760</xdr:rowOff>
    </xdr:from>
    <xdr:to>
      <xdr:col>69</xdr:col>
      <xdr:colOff>92075</xdr:colOff>
      <xdr:row>17</xdr:row>
      <xdr:rowOff>54610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549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69867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60960</xdr:rowOff>
    </xdr:from>
    <xdr:to>
      <xdr:col>69</xdr:col>
      <xdr:colOff>142875</xdr:colOff>
      <xdr:row>16</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Ｒ５年度は、保育所等給付費や障がい者介護給付費の伸びにより、対前年度比で悪化した。</a:t>
          </a:r>
        </a:p>
        <a:p>
          <a:r>
            <a:rPr kumimoji="1" lang="ja-JP" altLang="en-US" sz="1300">
              <a:latin typeface="ＭＳ Ｐゴシック" panose="020B0600070205080204" pitchFamily="50" charset="-128"/>
              <a:ea typeface="ＭＳ Ｐゴシック" panose="020B0600070205080204" pitchFamily="50" charset="-128"/>
            </a:rPr>
            <a:t>　扶助費については、今後は少子高齢化等の影響による増加が見込まれるため、資格審査の適正化等により上昇抑制を図り、経常一般財源の多寡に影響されることなく数値を改善させられるよう努める。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6350</xdr:rowOff>
    </xdr:from>
    <xdr:to>
      <xdr:col>24</xdr:col>
      <xdr:colOff>25400</xdr:colOff>
      <xdr:row>59</xdr:row>
      <xdr:rowOff>120650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1219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88900</xdr:rowOff>
    </xdr:from>
    <xdr:to>
      <xdr:col>19</xdr:col>
      <xdr:colOff>187325</xdr:colOff>
      <xdr:row>59</xdr:row>
      <xdr:rowOff>6350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33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88900</xdr:rowOff>
    </xdr:from>
    <xdr:to>
      <xdr:col>15</xdr:col>
      <xdr:colOff>98425</xdr:colOff>
      <xdr:row>59</xdr:row>
      <xdr:rowOff>57150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0330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101600</xdr:rowOff>
    </xdr:from>
    <xdr:to>
      <xdr:col>11</xdr:col>
      <xdr:colOff>9525</xdr:colOff>
      <xdr:row>59</xdr:row>
      <xdr:rowOff>57150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0457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6350</xdr:rowOff>
    </xdr:from>
    <xdr:to>
      <xdr:col>6</xdr:col>
      <xdr:colOff>171450</xdr:colOff>
      <xdr:row>57</xdr:row>
      <xdr:rowOff>107950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118127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69850</xdr:rowOff>
    </xdr:from>
    <xdr:to>
      <xdr:col>24</xdr:col>
      <xdr:colOff>76200</xdr:colOff>
      <xdr:row>60</xdr:row>
      <xdr:rowOff>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41927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127000</xdr:rowOff>
    </xdr:from>
    <xdr:to>
      <xdr:col>20</xdr:col>
      <xdr:colOff>38100</xdr:colOff>
      <xdr:row>59</xdr:row>
      <xdr:rowOff>57150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41927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5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38100</xdr:rowOff>
    </xdr:from>
    <xdr:to>
      <xdr:col>15</xdr:col>
      <xdr:colOff>149225</xdr:colOff>
      <xdr:row>58</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124477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6350</xdr:rowOff>
    </xdr:from>
    <xdr:to>
      <xdr:col>11</xdr:col>
      <xdr:colOff>60325</xdr:colOff>
      <xdr:row>59</xdr:row>
      <xdr:rowOff>107950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50800</xdr:rowOff>
    </xdr:from>
    <xdr:to>
      <xdr:col>6</xdr:col>
      <xdr:colOff>171450</xdr:colOff>
      <xdr:row>58</xdr:row>
      <xdr:rowOff>152400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137177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特別会計への繰出金等の影響により、類似団体と比べても高い数値で推移している。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５年度においては、国民健康保険および後期高齢者特別会計等の繰出金に大きな増減はなく、対前年度比で充当一般財源はほぼ横ばいで推移している。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29028</xdr:rowOff>
    </xdr:from>
    <xdr:to>
      <xdr:col>82</xdr:col>
      <xdr:colOff>107950</xdr:colOff>
      <xdr:row>58</xdr:row>
      <xdr:rowOff>50800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731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102507</xdr:rowOff>
    </xdr:from>
    <xdr:to>
      <xdr:col>78</xdr:col>
      <xdr:colOff>69850</xdr:colOff>
      <xdr:row>58</xdr:row>
      <xdr:rowOff>50800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751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102507</xdr:rowOff>
    </xdr:from>
    <xdr:to>
      <xdr:col>73</xdr:col>
      <xdr:colOff>180975</xdr:colOff>
      <xdr:row>58</xdr:row>
      <xdr:rowOff>72572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751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72572</xdr:rowOff>
    </xdr:from>
    <xdr:to>
      <xdr:col>69</xdr:col>
      <xdr:colOff>92075</xdr:colOff>
      <xdr:row>60</xdr:row>
      <xdr:rowOff>34472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16672"/>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92528</xdr:rowOff>
    </xdr:from>
    <xdr:to>
      <xdr:col>69</xdr:col>
      <xdr:colOff>142875</xdr:colOff>
      <xdr:row>57</xdr:row>
      <xdr:rowOff>22678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32855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121755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51707</xdr:rowOff>
    </xdr:from>
    <xdr:to>
      <xdr:col>74</xdr:col>
      <xdr:colOff>31750</xdr:colOff>
      <xdr:row>57</xdr:row>
      <xdr:rowOff>153307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138084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21772</xdr:rowOff>
    </xdr:from>
    <xdr:to>
      <xdr:col>69</xdr:col>
      <xdr:colOff>142875</xdr:colOff>
      <xdr:row>58</xdr:row>
      <xdr:rowOff>123372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108149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155122</xdr:rowOff>
    </xdr:from>
    <xdr:to>
      <xdr:col>65</xdr:col>
      <xdr:colOff>53975</xdr:colOff>
      <xdr:row>60</xdr:row>
      <xdr:rowOff>85272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70049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5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５年度においては、物価高騰に伴う一部事務組合（共立衛生処理組合及び北村山公立病院組合）への負担金の増により、充当一般財源が増加し、対前年度比で数値は悪化している。今後は、一層の財源確保について検討し、数値の改善を図っ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37846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403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163576</xdr:rowOff>
    </xdr:from>
    <xdr:to>
      <xdr:col>78</xdr:col>
      <xdr:colOff>69850</xdr:colOff>
      <xdr:row>36</xdr:row>
      <xdr:rowOff>168148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357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133858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3577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72136</xdr:rowOff>
    </xdr:from>
    <xdr:to>
      <xdr:col>69</xdr:col>
      <xdr:colOff>92075</xdr:colOff>
      <xdr:row>37</xdr:row>
      <xdr:rowOff>133858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44336"/>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130573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83058</xdr:rowOff>
    </xdr:from>
    <xdr:to>
      <xdr:col>69</xdr:col>
      <xdr:colOff>142875</xdr:colOff>
      <xdr:row>38</xdr:row>
      <xdr:rowOff>13208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169435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交付税措置のない起債は可能な限り借入しない等の効果で、一定程度の抑制が図られている。</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５年度においては、大型事業の元金償還開始により、数値は悪化したものの、類似団体平均より少なく、依然として健全な数値を保っている。</a:t>
          </a:r>
        </a:p>
        <a:p>
          <a:r>
            <a:rPr kumimoji="1" lang="ja-JP" altLang="en-US" sz="1300">
              <a:latin typeface="ＭＳ Ｐゴシック" panose="020B0600070205080204" pitchFamily="50" charset="-128"/>
              <a:ea typeface="ＭＳ Ｐゴシック" panose="020B0600070205080204" pitchFamily="50" charset="-128"/>
            </a:rPr>
            <a:t>　今後大型事業に伴う元金償還の開始や大型事業の実施も続くため、一時的な数値の悪化も想定されることから、起債発行額の調整等の取り組みをより一層進める必要がある。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127000</xdr:rowOff>
    </xdr:from>
    <xdr:to>
      <xdr:col>24</xdr:col>
      <xdr:colOff>25400</xdr:colOff>
      <xdr:row>74</xdr:row>
      <xdr:rowOff>151765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1430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123842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8111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106045</xdr:rowOff>
    </xdr:from>
    <xdr:to>
      <xdr:col>19</xdr:col>
      <xdr:colOff>187325</xdr:colOff>
      <xdr:row>74</xdr:row>
      <xdr:rowOff>127000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79334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106045</xdr:rowOff>
    </xdr:from>
    <xdr:to>
      <xdr:col>15</xdr:col>
      <xdr:colOff>98425</xdr:colOff>
      <xdr:row>74</xdr:row>
      <xdr:rowOff>128905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7933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128905</xdr:rowOff>
    </xdr:from>
    <xdr:to>
      <xdr:col>11</xdr:col>
      <xdr:colOff>9525</xdr:colOff>
      <xdr:row>74</xdr:row>
      <xdr:rowOff>128905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8162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125730</xdr:rowOff>
    </xdr:from>
    <xdr:to>
      <xdr:col>11</xdr:col>
      <xdr:colOff>60325</xdr:colOff>
      <xdr:row>75</xdr:row>
      <xdr:rowOff>55880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40657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89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129540</xdr:rowOff>
    </xdr:from>
    <xdr:to>
      <xdr:col>6</xdr:col>
      <xdr:colOff>171450</xdr:colOff>
      <xdr:row>75</xdr:row>
      <xdr:rowOff>59690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44467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0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100965</xdr:rowOff>
    </xdr:from>
    <xdr:to>
      <xdr:col>24</xdr:col>
      <xdr:colOff>76200</xdr:colOff>
      <xdr:row>75</xdr:row>
      <xdr:rowOff>31115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9542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9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76200</xdr:rowOff>
    </xdr:from>
    <xdr:to>
      <xdr:col>20</xdr:col>
      <xdr:colOff>38100</xdr:colOff>
      <xdr:row>75</xdr:row>
      <xdr:rowOff>6350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16527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55245</xdr:rowOff>
    </xdr:from>
    <xdr:to>
      <xdr:col>15</xdr:col>
      <xdr:colOff>149225</xdr:colOff>
      <xdr:row>74</xdr:row>
      <xdr:rowOff>156845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167022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1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78105</xdr:rowOff>
    </xdr:from>
    <xdr:to>
      <xdr:col>11</xdr:col>
      <xdr:colOff>60325</xdr:colOff>
      <xdr:row>75</xdr:row>
      <xdr:rowOff>8255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6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18432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3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78105</xdr:rowOff>
    </xdr:from>
    <xdr:to>
      <xdr:col>6</xdr:col>
      <xdr:colOff>171450</xdr:colOff>
      <xdr:row>75</xdr:row>
      <xdr:rowOff>8255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6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18432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3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５年度においては、物価高騰等の影響により、経常経費は増加しているため、全体として数値は対前年度比で悪化した。</a:t>
          </a:r>
        </a:p>
        <a:p>
          <a:r>
            <a:rPr kumimoji="1" lang="ja-JP" altLang="en-US" sz="1300">
              <a:latin typeface="ＭＳ Ｐゴシック" panose="020B0600070205080204" pitchFamily="50" charset="-128"/>
              <a:ea typeface="ＭＳ Ｐゴシック" panose="020B0600070205080204" pitchFamily="50" charset="-128"/>
            </a:rPr>
            <a:t>　経常経費について、今後も増加傾向にあるため、コストの精査等をより強めていく必要がある。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65278</xdr:rowOff>
    </xdr:from>
    <xdr:to>
      <xdr:col>82</xdr:col>
      <xdr:colOff>107950</xdr:colOff>
      <xdr:row>77</xdr:row>
      <xdr:rowOff>101854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2669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143002</xdr:rowOff>
    </xdr:from>
    <xdr:to>
      <xdr:col>78</xdr:col>
      <xdr:colOff>69850</xdr:colOff>
      <xdr:row>77</xdr:row>
      <xdr:rowOff>65278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001752"/>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143002</xdr:rowOff>
    </xdr:from>
    <xdr:to>
      <xdr:col>73</xdr:col>
      <xdr:colOff>180975</xdr:colOff>
      <xdr:row>77</xdr:row>
      <xdr:rowOff>170435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001752"/>
          <a:ext cx="889000" cy="37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143002</xdr:rowOff>
    </xdr:from>
    <xdr:to>
      <xdr:col>69</xdr:col>
      <xdr:colOff>92075</xdr:colOff>
      <xdr:row>77</xdr:row>
      <xdr:rowOff>170435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34465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25671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66819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51054</xdr:rowOff>
    </xdr:from>
    <xdr:to>
      <xdr:col>82</xdr:col>
      <xdr:colOff>158750</xdr:colOff>
      <xdr:row>77</xdr:row>
      <xdr:rowOff>152654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23131</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14478</xdr:rowOff>
    </xdr:from>
    <xdr:to>
      <xdr:col>78</xdr:col>
      <xdr:colOff>120650</xdr:colOff>
      <xdr:row>77</xdr:row>
      <xdr:rowOff>116078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100855</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92202</xdr:rowOff>
    </xdr:from>
    <xdr:to>
      <xdr:col>74</xdr:col>
      <xdr:colOff>31750</xdr:colOff>
      <xdr:row>76</xdr:row>
      <xdr:rowOff>22352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32529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119635</xdr:rowOff>
    </xdr:from>
    <xdr:to>
      <xdr:col>69</xdr:col>
      <xdr:colOff>142875</xdr:colOff>
      <xdr:row>78</xdr:row>
      <xdr:rowOff>49785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34562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92202</xdr:rowOff>
    </xdr:from>
    <xdr:to>
      <xdr:col>65</xdr:col>
      <xdr:colOff>53975</xdr:colOff>
      <xdr:row>78</xdr:row>
      <xdr:rowOff>22352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7129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150818</xdr:rowOff>
    </xdr:from>
    <xdr:to>
      <xdr:col>29</xdr:col>
      <xdr:colOff>127000</xdr:colOff>
      <xdr:row>19</xdr:row>
      <xdr:rowOff>162466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455993"/>
          <a:ext cx="647700" cy="11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162466</xdr:rowOff>
    </xdr:from>
    <xdr:to>
      <xdr:col>26</xdr:col>
      <xdr:colOff>50800</xdr:colOff>
      <xdr:row>20</xdr:row>
      <xdr:rowOff>22682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67641"/>
          <a:ext cx="698500" cy="31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22682</xdr:rowOff>
    </xdr:from>
    <xdr:to>
      <xdr:col>22</xdr:col>
      <xdr:colOff>114300</xdr:colOff>
      <xdr:row>20</xdr:row>
      <xdr:rowOff>124932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499307"/>
          <a:ext cx="698500" cy="102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110639</xdr:rowOff>
    </xdr:from>
    <xdr:to>
      <xdr:col>18</xdr:col>
      <xdr:colOff>177800</xdr:colOff>
      <xdr:row>20</xdr:row>
      <xdr:rowOff>124932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587264"/>
          <a:ext cx="698500" cy="14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129148</xdr:rowOff>
    </xdr:from>
    <xdr:to>
      <xdr:col>19</xdr:col>
      <xdr:colOff>38100</xdr:colOff>
      <xdr:row>18</xdr:row>
      <xdr:rowOff>59298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1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69475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0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146827</xdr:rowOff>
    </xdr:from>
    <xdr:to>
      <xdr:col>15</xdr:col>
      <xdr:colOff>101600</xdr:colOff>
      <xdr:row>18</xdr:row>
      <xdr:rowOff>76977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9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87154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100018</xdr:rowOff>
    </xdr:from>
    <xdr:to>
      <xdr:col>29</xdr:col>
      <xdr:colOff>177800</xdr:colOff>
      <xdr:row>20</xdr:row>
      <xdr:rowOff>30168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405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8595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31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111666</xdr:rowOff>
    </xdr:from>
    <xdr:to>
      <xdr:col>26</xdr:col>
      <xdr:colOff>101600</xdr:colOff>
      <xdr:row>20</xdr:row>
      <xdr:rowOff>41816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416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26593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503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143332</xdr:rowOff>
    </xdr:from>
    <xdr:to>
      <xdr:col>22</xdr:col>
      <xdr:colOff>165100</xdr:colOff>
      <xdr:row>20</xdr:row>
      <xdr:rowOff>73482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448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58259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53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74132</xdr:rowOff>
    </xdr:from>
    <xdr:to>
      <xdr:col>19</xdr:col>
      <xdr:colOff>38100</xdr:colOff>
      <xdr:row>21</xdr:row>
      <xdr:rowOff>4282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550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160509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63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59839</xdr:rowOff>
    </xdr:from>
    <xdr:to>
      <xdr:col>15</xdr:col>
      <xdr:colOff>101600</xdr:colOff>
      <xdr:row>20</xdr:row>
      <xdr:rowOff>161439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536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146216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62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72093</xdr:rowOff>
    </xdr:from>
    <xdr:to>
      <xdr:col>29</xdr:col>
      <xdr:colOff>127000</xdr:colOff>
      <xdr:row>38</xdr:row>
      <xdr:rowOff>89611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539693"/>
          <a:ext cx="647700" cy="17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86571</xdr:rowOff>
    </xdr:from>
    <xdr:to>
      <xdr:col>26</xdr:col>
      <xdr:colOff>50800</xdr:colOff>
      <xdr:row>38</xdr:row>
      <xdr:rowOff>89611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7554171"/>
          <a:ext cx="698500" cy="3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86571</xdr:rowOff>
    </xdr:from>
    <xdr:to>
      <xdr:col>22</xdr:col>
      <xdr:colOff>114300</xdr:colOff>
      <xdr:row>38</xdr:row>
      <xdr:rowOff>88386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54171"/>
          <a:ext cx="698500" cy="1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88386</xdr:rowOff>
    </xdr:from>
    <xdr:to>
      <xdr:col>18</xdr:col>
      <xdr:colOff>177800</xdr:colOff>
      <xdr:row>38</xdr:row>
      <xdr:rowOff>99830</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55986"/>
          <a:ext cx="698500" cy="11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17293</xdr:rowOff>
    </xdr:from>
    <xdr:to>
      <xdr:col>19</xdr:col>
      <xdr:colOff>38100</xdr:colOff>
      <xdr:row>38</xdr:row>
      <xdr:rowOff>118893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84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129070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25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19409</xdr:rowOff>
    </xdr:from>
    <xdr:to>
      <xdr:col>15</xdr:col>
      <xdr:colOff>101600</xdr:colOff>
      <xdr:row>38</xdr:row>
      <xdr:rowOff>121009</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87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131186</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5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21293</xdr:rowOff>
    </xdr:from>
    <xdr:to>
      <xdr:col>29</xdr:col>
      <xdr:colOff>177800</xdr:colOff>
      <xdr:row>38</xdr:row>
      <xdr:rowOff>122893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88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336270</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60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38811</xdr:rowOff>
    </xdr:from>
    <xdr:to>
      <xdr:col>26</xdr:col>
      <xdr:colOff>101600</xdr:colOff>
      <xdr:row>38</xdr:row>
      <xdr:rowOff>140411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506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125188</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92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35771</xdr:rowOff>
    </xdr:from>
    <xdr:to>
      <xdr:col>22</xdr:col>
      <xdr:colOff>165100</xdr:colOff>
      <xdr:row>38</xdr:row>
      <xdr:rowOff>137371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503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122148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89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37586</xdr:rowOff>
    </xdr:from>
    <xdr:to>
      <xdr:col>19</xdr:col>
      <xdr:colOff>38100</xdr:colOff>
      <xdr:row>38</xdr:row>
      <xdr:rowOff>139186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505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123963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5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49030</xdr:rowOff>
    </xdr:from>
    <xdr:to>
      <xdr:col>15</xdr:col>
      <xdr:colOff>101600</xdr:colOff>
      <xdr:row>38</xdr:row>
      <xdr:rowOff>150630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516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135407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60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47,830
47,469
206.94
25,638,057
24,784,822
849,681
12,449,809
18,887,881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48380</xdr:rowOff>
    </xdr:from>
    <xdr:to>
      <xdr:col>24</xdr:col>
      <xdr:colOff>63500</xdr:colOff>
      <xdr:row>39</xdr:row>
      <xdr:rowOff>49000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734930"/>
          <a:ext cx="8382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49000</xdr:rowOff>
    </xdr:from>
    <xdr:to>
      <xdr:col>19</xdr:col>
      <xdr:colOff>177800</xdr:colOff>
      <xdr:row>39</xdr:row>
      <xdr:rowOff>78533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735550"/>
          <a:ext cx="889000" cy="2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73569</xdr:rowOff>
    </xdr:from>
    <xdr:to>
      <xdr:col>15</xdr:col>
      <xdr:colOff>50800</xdr:colOff>
      <xdr:row>39</xdr:row>
      <xdr:rowOff>78533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760119"/>
          <a:ext cx="8890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73569</xdr:rowOff>
    </xdr:from>
    <xdr:to>
      <xdr:col>10</xdr:col>
      <xdr:colOff>114300</xdr:colOff>
      <xdr:row>39</xdr:row>
      <xdr:rowOff>133277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760119"/>
          <a:ext cx="889000" cy="5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16837</xdr:rowOff>
    </xdr:from>
    <xdr:to>
      <xdr:col>10</xdr:col>
      <xdr:colOff>165100</xdr:colOff>
      <xdr:row>37</xdr:row>
      <xdr:rowOff>118437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6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134964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98011</xdr:rowOff>
    </xdr:from>
    <xdr:to>
      <xdr:col>6</xdr:col>
      <xdr:colOff>38100</xdr:colOff>
      <xdr:row>38</xdr:row>
      <xdr:rowOff>28161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4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44688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1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169030</xdr:rowOff>
    </xdr:from>
    <xdr:to>
      <xdr:col>24</xdr:col>
      <xdr:colOff>114300</xdr:colOff>
      <xdr:row>39</xdr:row>
      <xdr:rowOff>99180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68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83957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59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169650</xdr:rowOff>
    </xdr:from>
    <xdr:to>
      <xdr:col>20</xdr:col>
      <xdr:colOff>38100</xdr:colOff>
      <xdr:row>39</xdr:row>
      <xdr:rowOff>99800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90927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7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27733</xdr:rowOff>
    </xdr:from>
    <xdr:to>
      <xdr:col>15</xdr:col>
      <xdr:colOff>101600</xdr:colOff>
      <xdr:row>39</xdr:row>
      <xdr:rowOff>129333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71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120460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80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22769</xdr:rowOff>
    </xdr:from>
    <xdr:to>
      <xdr:col>10</xdr:col>
      <xdr:colOff>165100</xdr:colOff>
      <xdr:row>39</xdr:row>
      <xdr:rowOff>124369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70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115496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80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82477</xdr:rowOff>
    </xdr:from>
    <xdr:to>
      <xdr:col>6</xdr:col>
      <xdr:colOff>38100</xdr:colOff>
      <xdr:row>40</xdr:row>
      <xdr:rowOff>12627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76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40</xdr:row>
      <xdr:rowOff>3754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86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44803</xdr:rowOff>
    </xdr:from>
    <xdr:to>
      <xdr:col>24</xdr:col>
      <xdr:colOff>63500</xdr:colOff>
      <xdr:row>58</xdr:row>
      <xdr:rowOff>46809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988903"/>
          <a:ext cx="838200" cy="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44803</xdr:rowOff>
    </xdr:from>
    <xdr:to>
      <xdr:col>19</xdr:col>
      <xdr:colOff>177800</xdr:colOff>
      <xdr:row>58</xdr:row>
      <xdr:rowOff>57998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88903"/>
          <a:ext cx="889000" cy="1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57998</xdr:rowOff>
    </xdr:from>
    <xdr:to>
      <xdr:col>15</xdr:col>
      <xdr:colOff>50800</xdr:colOff>
      <xdr:row>58</xdr:row>
      <xdr:rowOff>74423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02098"/>
          <a:ext cx="889000" cy="1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68971</xdr:rowOff>
    </xdr:from>
    <xdr:to>
      <xdr:col>10</xdr:col>
      <xdr:colOff>114300</xdr:colOff>
      <xdr:row>58</xdr:row>
      <xdr:rowOff>74423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10013071"/>
          <a:ext cx="889000" cy="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167420</xdr:rowOff>
    </xdr:from>
    <xdr:to>
      <xdr:col>10</xdr:col>
      <xdr:colOff>165100</xdr:colOff>
      <xdr:row>58</xdr:row>
      <xdr:rowOff>97570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114097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170562</xdr:rowOff>
    </xdr:from>
    <xdr:to>
      <xdr:col>6</xdr:col>
      <xdr:colOff>38100</xdr:colOff>
      <xdr:row>58</xdr:row>
      <xdr:rowOff>100712</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117239</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167459</xdr:rowOff>
    </xdr:from>
    <xdr:to>
      <xdr:col>24</xdr:col>
      <xdr:colOff>114300</xdr:colOff>
      <xdr:row>58</xdr:row>
      <xdr:rowOff>97609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4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116048</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165453</xdr:rowOff>
    </xdr:from>
    <xdr:to>
      <xdr:col>20</xdr:col>
      <xdr:colOff>38100</xdr:colOff>
      <xdr:row>58</xdr:row>
      <xdr:rowOff>95603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3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86730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3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7198</xdr:rowOff>
    </xdr:from>
    <xdr:to>
      <xdr:col>15</xdr:col>
      <xdr:colOff>101600</xdr:colOff>
      <xdr:row>58</xdr:row>
      <xdr:rowOff>108798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5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99925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4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23623</xdr:rowOff>
    </xdr:from>
    <xdr:to>
      <xdr:col>10</xdr:col>
      <xdr:colOff>165100</xdr:colOff>
      <xdr:row>58</xdr:row>
      <xdr:rowOff>125223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6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116350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6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18171</xdr:rowOff>
    </xdr:from>
    <xdr:to>
      <xdr:col>6</xdr:col>
      <xdr:colOff>38100</xdr:colOff>
      <xdr:row>58</xdr:row>
      <xdr:rowOff>119771</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6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110898</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5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25343</xdr:rowOff>
    </xdr:from>
    <xdr:to>
      <xdr:col>24</xdr:col>
      <xdr:colOff>63500</xdr:colOff>
      <xdr:row>77</xdr:row>
      <xdr:rowOff>107105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226993"/>
          <a:ext cx="838200" cy="8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120611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32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86455</xdr:rowOff>
    </xdr:from>
    <xdr:to>
      <xdr:col>19</xdr:col>
      <xdr:colOff>177800</xdr:colOff>
      <xdr:row>77</xdr:row>
      <xdr:rowOff>25343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116655"/>
          <a:ext cx="889000" cy="11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52906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2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86455</xdr:rowOff>
    </xdr:from>
    <xdr:to>
      <xdr:col>15</xdr:col>
      <xdr:colOff>50800</xdr:colOff>
      <xdr:row>76</xdr:row>
      <xdr:rowOff>93942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116655"/>
          <a:ext cx="889000" cy="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50106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93942</xdr:rowOff>
    </xdr:from>
    <xdr:to>
      <xdr:col>10</xdr:col>
      <xdr:colOff>114300</xdr:colOff>
      <xdr:row>77</xdr:row>
      <xdr:rowOff>167418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124142"/>
          <a:ext cx="889000" cy="24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149631</xdr:rowOff>
    </xdr:from>
    <xdr:to>
      <xdr:col>10</xdr:col>
      <xdr:colOff>165100</xdr:colOff>
      <xdr:row>78</xdr:row>
      <xdr:rowOff>79781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70908</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4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44608</xdr:rowOff>
    </xdr:from>
    <xdr:to>
      <xdr:col>6</xdr:col>
      <xdr:colOff>38100</xdr:colOff>
      <xdr:row>78</xdr:row>
      <xdr:rowOff>146208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137335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1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56305</xdr:rowOff>
    </xdr:from>
    <xdr:to>
      <xdr:col>24</xdr:col>
      <xdr:colOff>114300</xdr:colOff>
      <xdr:row>77</xdr:row>
      <xdr:rowOff>157905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25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79182</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10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145993</xdr:rowOff>
    </xdr:from>
    <xdr:to>
      <xdr:col>20</xdr:col>
      <xdr:colOff>38100</xdr:colOff>
      <xdr:row>77</xdr:row>
      <xdr:rowOff>76143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17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92670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95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35655</xdr:rowOff>
    </xdr:from>
    <xdr:to>
      <xdr:col>15</xdr:col>
      <xdr:colOff>101600</xdr:colOff>
      <xdr:row>76</xdr:row>
      <xdr:rowOff>137255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06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153782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84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43142</xdr:rowOff>
    </xdr:from>
    <xdr:to>
      <xdr:col>10</xdr:col>
      <xdr:colOff>165100</xdr:colOff>
      <xdr:row>76</xdr:row>
      <xdr:rowOff>144742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0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161269</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84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116618</xdr:rowOff>
    </xdr:from>
    <xdr:to>
      <xdr:col>6</xdr:col>
      <xdr:colOff>38100</xdr:colOff>
      <xdr:row>78</xdr:row>
      <xdr:rowOff>46768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1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63295</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09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28045</xdr:rowOff>
    </xdr:from>
    <xdr:to>
      <xdr:col>24</xdr:col>
      <xdr:colOff>63500</xdr:colOff>
      <xdr:row>97</xdr:row>
      <xdr:rowOff>61854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58695"/>
          <a:ext cx="838200" cy="3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145887</xdr:rowOff>
    </xdr:from>
    <xdr:to>
      <xdr:col>19</xdr:col>
      <xdr:colOff>177800</xdr:colOff>
      <xdr:row>97</xdr:row>
      <xdr:rowOff>61854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605087"/>
          <a:ext cx="889000" cy="8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145887</xdr:rowOff>
    </xdr:from>
    <xdr:to>
      <xdr:col>15</xdr:col>
      <xdr:colOff>50800</xdr:colOff>
      <xdr:row>97</xdr:row>
      <xdr:rowOff>144965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605087"/>
          <a:ext cx="889000" cy="17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144965</xdr:rowOff>
    </xdr:from>
    <xdr:to>
      <xdr:col>10</xdr:col>
      <xdr:colOff>114300</xdr:colOff>
      <xdr:row>98</xdr:row>
      <xdr:rowOff>19045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775615"/>
          <a:ext cx="889000" cy="4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156009</xdr:rowOff>
    </xdr:from>
    <xdr:to>
      <xdr:col>10</xdr:col>
      <xdr:colOff>165100</xdr:colOff>
      <xdr:row>97</xdr:row>
      <xdr:rowOff>86159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1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102686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9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5073</xdr:rowOff>
    </xdr:from>
    <xdr:to>
      <xdr:col>6</xdr:col>
      <xdr:colOff>38100</xdr:colOff>
      <xdr:row>97</xdr:row>
      <xdr:rowOff>106673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123200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148695</xdr:rowOff>
    </xdr:from>
    <xdr:to>
      <xdr:col>24</xdr:col>
      <xdr:colOff>114300</xdr:colOff>
      <xdr:row>97</xdr:row>
      <xdr:rowOff>78845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0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127122</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8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11054</xdr:rowOff>
    </xdr:from>
    <xdr:to>
      <xdr:col>20</xdr:col>
      <xdr:colOff>38100</xdr:colOff>
      <xdr:row>97</xdr:row>
      <xdr:rowOff>112654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4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103781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3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95087</xdr:rowOff>
    </xdr:from>
    <xdr:to>
      <xdr:col>15</xdr:col>
      <xdr:colOff>101600</xdr:colOff>
      <xdr:row>97</xdr:row>
      <xdr:rowOff>25237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5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16364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64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94165</xdr:rowOff>
    </xdr:from>
    <xdr:to>
      <xdr:col>10</xdr:col>
      <xdr:colOff>165100</xdr:colOff>
      <xdr:row>98</xdr:row>
      <xdr:rowOff>24315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15442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139695</xdr:rowOff>
    </xdr:from>
    <xdr:to>
      <xdr:col>6</xdr:col>
      <xdr:colOff>38100</xdr:colOff>
      <xdr:row>98</xdr:row>
      <xdr:rowOff>69845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7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60972</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6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118379</xdr:rowOff>
    </xdr:from>
    <xdr:to>
      <xdr:col>55</xdr:col>
      <xdr:colOff>0</xdr:colOff>
      <xdr:row>37</xdr:row>
      <xdr:rowOff>126174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62029"/>
          <a:ext cx="838200" cy="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126174</xdr:rowOff>
    </xdr:from>
    <xdr:to>
      <xdr:col>50</xdr:col>
      <xdr:colOff>114300</xdr:colOff>
      <xdr:row>37</xdr:row>
      <xdr:rowOff>141651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69824"/>
          <a:ext cx="889000" cy="1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64639</xdr:rowOff>
    </xdr:from>
    <xdr:to>
      <xdr:col>45</xdr:col>
      <xdr:colOff>177800</xdr:colOff>
      <xdr:row>37</xdr:row>
      <xdr:rowOff>141651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65389"/>
          <a:ext cx="889000" cy="41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64639</xdr:rowOff>
    </xdr:from>
    <xdr:to>
      <xdr:col>41</xdr:col>
      <xdr:colOff>50800</xdr:colOff>
      <xdr:row>38</xdr:row>
      <xdr:rowOff>31199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65389"/>
          <a:ext cx="889000" cy="48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93540</xdr:rowOff>
    </xdr:from>
    <xdr:to>
      <xdr:col>41</xdr:col>
      <xdr:colOff>101600</xdr:colOff>
      <xdr:row>35</xdr:row>
      <xdr:rowOff>23690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40217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54412</xdr:rowOff>
    </xdr:from>
    <xdr:to>
      <xdr:col>36</xdr:col>
      <xdr:colOff>165100</xdr:colOff>
      <xdr:row>37</xdr:row>
      <xdr:rowOff>156012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1089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7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67579</xdr:rowOff>
    </xdr:from>
    <xdr:to>
      <xdr:col>55</xdr:col>
      <xdr:colOff>50800</xdr:colOff>
      <xdr:row>37</xdr:row>
      <xdr:rowOff>169179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1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46006</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8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75374</xdr:rowOff>
    </xdr:from>
    <xdr:to>
      <xdr:col>50</xdr:col>
      <xdr:colOff>165100</xdr:colOff>
      <xdr:row>38</xdr:row>
      <xdr:rowOff>5524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1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168101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1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90851</xdr:rowOff>
    </xdr:from>
    <xdr:to>
      <xdr:col>46</xdr:col>
      <xdr:colOff>38100</xdr:colOff>
      <xdr:row>38</xdr:row>
      <xdr:rowOff>21000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345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12128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2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13839</xdr:rowOff>
    </xdr:from>
    <xdr:to>
      <xdr:col>41</xdr:col>
      <xdr:colOff>101600</xdr:colOff>
      <xdr:row>35</xdr:row>
      <xdr:rowOff>115439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1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106566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07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151849</xdr:rowOff>
    </xdr:from>
    <xdr:to>
      <xdr:col>36</xdr:col>
      <xdr:colOff>165100</xdr:colOff>
      <xdr:row>38</xdr:row>
      <xdr:rowOff>81999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9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73126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8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22650</xdr:rowOff>
    </xdr:from>
    <xdr:to>
      <xdr:col>55</xdr:col>
      <xdr:colOff>0</xdr:colOff>
      <xdr:row>58</xdr:row>
      <xdr:rowOff>29410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966750"/>
          <a:ext cx="8382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170428</xdr:rowOff>
    </xdr:from>
    <xdr:to>
      <xdr:col>50</xdr:col>
      <xdr:colOff>114300</xdr:colOff>
      <xdr:row>58</xdr:row>
      <xdr:rowOff>22650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43078"/>
          <a:ext cx="889000" cy="2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132021</xdr:rowOff>
    </xdr:from>
    <xdr:to>
      <xdr:col>45</xdr:col>
      <xdr:colOff>177800</xdr:colOff>
      <xdr:row>57</xdr:row>
      <xdr:rowOff>170428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04671"/>
          <a:ext cx="889000" cy="3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132021</xdr:rowOff>
    </xdr:from>
    <xdr:to>
      <xdr:col>41</xdr:col>
      <xdr:colOff>50800</xdr:colOff>
      <xdr:row>57</xdr:row>
      <xdr:rowOff>153761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04671"/>
          <a:ext cx="889000" cy="2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137996</xdr:rowOff>
    </xdr:from>
    <xdr:to>
      <xdr:col>41</xdr:col>
      <xdr:colOff>101600</xdr:colOff>
      <xdr:row>57</xdr:row>
      <xdr:rowOff>68146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73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84673</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514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127805</xdr:rowOff>
    </xdr:from>
    <xdr:to>
      <xdr:col>36</xdr:col>
      <xdr:colOff>165100</xdr:colOff>
      <xdr:row>57</xdr:row>
      <xdr:rowOff>57955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72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74482</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504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150060</xdr:rowOff>
    </xdr:from>
    <xdr:to>
      <xdr:col>55</xdr:col>
      <xdr:colOff>50800</xdr:colOff>
      <xdr:row>58</xdr:row>
      <xdr:rowOff>80210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2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64987</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3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143300</xdr:rowOff>
    </xdr:from>
    <xdr:to>
      <xdr:col>50</xdr:col>
      <xdr:colOff>165100</xdr:colOff>
      <xdr:row>58</xdr:row>
      <xdr:rowOff>73450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64577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0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119628</xdr:rowOff>
    </xdr:from>
    <xdr:to>
      <xdr:col>46</xdr:col>
      <xdr:colOff>38100</xdr:colOff>
      <xdr:row>58</xdr:row>
      <xdr:rowOff>49778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9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40905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8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81221</xdr:rowOff>
    </xdr:from>
    <xdr:to>
      <xdr:col>41</xdr:col>
      <xdr:colOff>101600</xdr:colOff>
      <xdr:row>58</xdr:row>
      <xdr:rowOff>11371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5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2498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4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102961</xdr:rowOff>
    </xdr:from>
    <xdr:to>
      <xdr:col>36</xdr:col>
      <xdr:colOff>165100</xdr:colOff>
      <xdr:row>58</xdr:row>
      <xdr:rowOff>33111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7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24238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6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145211</xdr:rowOff>
    </xdr:from>
    <xdr:to>
      <xdr:col>55</xdr:col>
      <xdr:colOff>0</xdr:colOff>
      <xdr:row>78</xdr:row>
      <xdr:rowOff>3544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346861"/>
          <a:ext cx="838200" cy="2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146292</xdr:rowOff>
    </xdr:from>
    <xdr:to>
      <xdr:col>50</xdr:col>
      <xdr:colOff>114300</xdr:colOff>
      <xdr:row>77</xdr:row>
      <xdr:rowOff>145211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176492"/>
          <a:ext cx="889000" cy="17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22889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5893</xdr:rowOff>
    </xdr:from>
    <xdr:to>
      <xdr:col>45</xdr:col>
      <xdr:colOff>177800</xdr:colOff>
      <xdr:row>76</xdr:row>
      <xdr:rowOff>146292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864643"/>
          <a:ext cx="889000" cy="3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5893</xdr:rowOff>
    </xdr:from>
    <xdr:to>
      <xdr:col>41</xdr:col>
      <xdr:colOff>50800</xdr:colOff>
      <xdr:row>75</xdr:row>
      <xdr:rowOff>131343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864643"/>
          <a:ext cx="889000" cy="12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54026</xdr:rowOff>
    </xdr:from>
    <xdr:to>
      <xdr:col>41</xdr:col>
      <xdr:colOff>101600</xdr:colOff>
      <xdr:row>74</xdr:row>
      <xdr:rowOff>155626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27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703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51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62903</xdr:rowOff>
    </xdr:from>
    <xdr:to>
      <xdr:col>36</xdr:col>
      <xdr:colOff>165100</xdr:colOff>
      <xdr:row>74</xdr:row>
      <xdr:rowOff>164503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27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9580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52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124194</xdr:rowOff>
    </xdr:from>
    <xdr:to>
      <xdr:col>55</xdr:col>
      <xdr:colOff>50800</xdr:colOff>
      <xdr:row>78</xdr:row>
      <xdr:rowOff>54344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2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102621</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0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94411</xdr:rowOff>
    </xdr:from>
    <xdr:to>
      <xdr:col>50</xdr:col>
      <xdr:colOff>165100</xdr:colOff>
      <xdr:row>78</xdr:row>
      <xdr:rowOff>24561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29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41088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95492</xdr:rowOff>
    </xdr:from>
    <xdr:to>
      <xdr:col>46</xdr:col>
      <xdr:colOff>38100</xdr:colOff>
      <xdr:row>77</xdr:row>
      <xdr:rowOff>25642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12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42168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90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126543</xdr:rowOff>
    </xdr:from>
    <xdr:to>
      <xdr:col>41</xdr:col>
      <xdr:colOff>101600</xdr:colOff>
      <xdr:row>75</xdr:row>
      <xdr:rowOff>56693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81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47820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9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80543</xdr:rowOff>
    </xdr:from>
    <xdr:to>
      <xdr:col>36</xdr:col>
      <xdr:colOff>165100</xdr:colOff>
      <xdr:row>76</xdr:row>
      <xdr:rowOff>10694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9392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1821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03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86781</xdr:rowOff>
    </xdr:from>
    <xdr:to>
      <xdr:col>55</xdr:col>
      <xdr:colOff>0</xdr:colOff>
      <xdr:row>98</xdr:row>
      <xdr:rowOff>93303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88881"/>
          <a:ext cx="838200" cy="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92689</xdr:rowOff>
    </xdr:from>
    <xdr:to>
      <xdr:col>50</xdr:col>
      <xdr:colOff>114300</xdr:colOff>
      <xdr:row>98</xdr:row>
      <xdr:rowOff>93303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94789"/>
          <a:ext cx="889000" cy="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92689</xdr:rowOff>
    </xdr:from>
    <xdr:to>
      <xdr:col>45</xdr:col>
      <xdr:colOff>177800</xdr:colOff>
      <xdr:row>98</xdr:row>
      <xdr:rowOff>111762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94789"/>
          <a:ext cx="889000" cy="1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111762</xdr:rowOff>
    </xdr:from>
    <xdr:to>
      <xdr:col>41</xdr:col>
      <xdr:colOff>50800</xdr:colOff>
      <xdr:row>98</xdr:row>
      <xdr:rowOff>116053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913862"/>
          <a:ext cx="889000" cy="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154414</xdr:rowOff>
    </xdr:from>
    <xdr:to>
      <xdr:col>41</xdr:col>
      <xdr:colOff>101600</xdr:colOff>
      <xdr:row>98</xdr:row>
      <xdr:rowOff>84564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8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101091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6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149493</xdr:rowOff>
    </xdr:from>
    <xdr:to>
      <xdr:col>36</xdr:col>
      <xdr:colOff>165100</xdr:colOff>
      <xdr:row>98</xdr:row>
      <xdr:rowOff>79643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96170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35981</xdr:rowOff>
    </xdr:from>
    <xdr:to>
      <xdr:col>55</xdr:col>
      <xdr:colOff>50800</xdr:colOff>
      <xdr:row>98</xdr:row>
      <xdr:rowOff>137581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3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122358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5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42503</xdr:rowOff>
    </xdr:from>
    <xdr:to>
      <xdr:col>50</xdr:col>
      <xdr:colOff>165100</xdr:colOff>
      <xdr:row>98</xdr:row>
      <xdr:rowOff>144103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4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135230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3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41889</xdr:rowOff>
    </xdr:from>
    <xdr:to>
      <xdr:col>46</xdr:col>
      <xdr:colOff>38100</xdr:colOff>
      <xdr:row>98</xdr:row>
      <xdr:rowOff>143489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4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134616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3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60962</xdr:rowOff>
    </xdr:from>
    <xdr:to>
      <xdr:col>41</xdr:col>
      <xdr:colOff>101600</xdr:colOff>
      <xdr:row>98</xdr:row>
      <xdr:rowOff>162562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6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153689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5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65253</xdr:rowOff>
    </xdr:from>
    <xdr:to>
      <xdr:col>36</xdr:col>
      <xdr:colOff>165100</xdr:colOff>
      <xdr:row>98</xdr:row>
      <xdr:rowOff>166853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6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157980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6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40881</xdr:rowOff>
    </xdr:from>
    <xdr:to>
      <xdr:col>85</xdr:col>
      <xdr:colOff>127000</xdr:colOff>
      <xdr:row>39</xdr:row>
      <xdr:rowOff>44006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727431"/>
          <a:ext cx="838200" cy="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43917</xdr:rowOff>
    </xdr:from>
    <xdr:to>
      <xdr:col>81</xdr:col>
      <xdr:colOff>50800</xdr:colOff>
      <xdr:row>39</xdr:row>
      <xdr:rowOff>44006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0467"/>
          <a:ext cx="889000" cy="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30480</xdr:rowOff>
    </xdr:from>
    <xdr:to>
      <xdr:col>76</xdr:col>
      <xdr:colOff>114300</xdr:colOff>
      <xdr:row>39</xdr:row>
      <xdr:rowOff>43917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17030"/>
          <a:ext cx="889000" cy="1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30480</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1703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88214</xdr:rowOff>
    </xdr:from>
    <xdr:to>
      <xdr:col>72</xdr:col>
      <xdr:colOff>38100</xdr:colOff>
      <xdr:row>38</xdr:row>
      <xdr:rowOff>18365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34891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2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130149</xdr:rowOff>
    </xdr:from>
    <xdr:to>
      <xdr:col>67</xdr:col>
      <xdr:colOff>101600</xdr:colOff>
      <xdr:row>38</xdr:row>
      <xdr:rowOff>60299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4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76826</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2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161531</xdr:rowOff>
    </xdr:from>
    <xdr:to>
      <xdr:col>85</xdr:col>
      <xdr:colOff>177800</xdr:colOff>
      <xdr:row>39</xdr:row>
      <xdr:rowOff>91681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7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76458</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1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164656</xdr:rowOff>
    </xdr:from>
    <xdr:to>
      <xdr:col>81</xdr:col>
      <xdr:colOff>101600</xdr:colOff>
      <xdr:row>39</xdr:row>
      <xdr:rowOff>94806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7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85933</xdr:rowOff>
    </xdr:from>
    <xdr:ext cx="313932"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24333" y="67724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164567</xdr:rowOff>
    </xdr:from>
    <xdr:to>
      <xdr:col>76</xdr:col>
      <xdr:colOff>165100</xdr:colOff>
      <xdr:row>39</xdr:row>
      <xdr:rowOff>94717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85844</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35333" y="6772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151130</xdr:rowOff>
    </xdr:from>
    <xdr:to>
      <xdr:col>72</xdr:col>
      <xdr:colOff>38100</xdr:colOff>
      <xdr:row>39</xdr:row>
      <xdr:rowOff>81280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72407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34517</xdr:rowOff>
    </xdr:from>
    <xdr:to>
      <xdr:col>85</xdr:col>
      <xdr:colOff>127000</xdr:colOff>
      <xdr:row>78</xdr:row>
      <xdr:rowOff>44095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407617"/>
          <a:ext cx="838200" cy="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44095</xdr:rowOff>
    </xdr:from>
    <xdr:to>
      <xdr:col>81</xdr:col>
      <xdr:colOff>50800</xdr:colOff>
      <xdr:row>78</xdr:row>
      <xdr:rowOff>47250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17195"/>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45304</xdr:rowOff>
    </xdr:from>
    <xdr:to>
      <xdr:col>76</xdr:col>
      <xdr:colOff>114300</xdr:colOff>
      <xdr:row>78</xdr:row>
      <xdr:rowOff>47250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418404"/>
          <a:ext cx="889000" cy="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45304</xdr:rowOff>
    </xdr:from>
    <xdr:to>
      <xdr:col>71</xdr:col>
      <xdr:colOff>177800</xdr:colOff>
      <xdr:row>78</xdr:row>
      <xdr:rowOff>48003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418404"/>
          <a:ext cx="889000" cy="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94380</xdr:rowOff>
    </xdr:from>
    <xdr:to>
      <xdr:col>72</xdr:col>
      <xdr:colOff>38100</xdr:colOff>
      <xdr:row>78</xdr:row>
      <xdr:rowOff>24530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2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41057</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07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104209</xdr:rowOff>
    </xdr:from>
    <xdr:to>
      <xdr:col>67</xdr:col>
      <xdr:colOff>101600</xdr:colOff>
      <xdr:row>78</xdr:row>
      <xdr:rowOff>34359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50886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155167</xdr:rowOff>
    </xdr:from>
    <xdr:to>
      <xdr:col>85</xdr:col>
      <xdr:colOff>177800</xdr:colOff>
      <xdr:row>78</xdr:row>
      <xdr:rowOff>85317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5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70094</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7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164745</xdr:rowOff>
    </xdr:from>
    <xdr:to>
      <xdr:col>81</xdr:col>
      <xdr:colOff>101600</xdr:colOff>
      <xdr:row>78</xdr:row>
      <xdr:rowOff>94895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86022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5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167900</xdr:rowOff>
    </xdr:from>
    <xdr:to>
      <xdr:col>76</xdr:col>
      <xdr:colOff>165100</xdr:colOff>
      <xdr:row>78</xdr:row>
      <xdr:rowOff>98050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89177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46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165954</xdr:rowOff>
    </xdr:from>
    <xdr:to>
      <xdr:col>72</xdr:col>
      <xdr:colOff>38100</xdr:colOff>
      <xdr:row>78</xdr:row>
      <xdr:rowOff>96104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6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87231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6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168653</xdr:rowOff>
    </xdr:from>
    <xdr:to>
      <xdr:col>67</xdr:col>
      <xdr:colOff>101600</xdr:colOff>
      <xdr:row>78</xdr:row>
      <xdr:rowOff>98803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7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89930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6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19380</xdr:rowOff>
    </xdr:from>
    <xdr:to>
      <xdr:col>85</xdr:col>
      <xdr:colOff>127000</xdr:colOff>
      <xdr:row>98</xdr:row>
      <xdr:rowOff>26628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21480"/>
          <a:ext cx="838200" cy="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19380</xdr:rowOff>
    </xdr:from>
    <xdr:to>
      <xdr:col>81</xdr:col>
      <xdr:colOff>50800</xdr:colOff>
      <xdr:row>98</xdr:row>
      <xdr:rowOff>20684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21480"/>
          <a:ext cx="889000" cy="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20684</xdr:rowOff>
    </xdr:from>
    <xdr:to>
      <xdr:col>76</xdr:col>
      <xdr:colOff>114300</xdr:colOff>
      <xdr:row>98</xdr:row>
      <xdr:rowOff>46441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22784"/>
          <a:ext cx="889000" cy="2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46441</xdr:rowOff>
    </xdr:from>
    <xdr:to>
      <xdr:col>71</xdr:col>
      <xdr:colOff>177800</xdr:colOff>
      <xdr:row>98</xdr:row>
      <xdr:rowOff>65749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48541"/>
          <a:ext cx="889000" cy="1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9798</xdr:rowOff>
    </xdr:from>
    <xdr:to>
      <xdr:col>72</xdr:col>
      <xdr:colOff>38100</xdr:colOff>
      <xdr:row>98</xdr:row>
      <xdr:rowOff>111398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102525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0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165857</xdr:rowOff>
    </xdr:from>
    <xdr:to>
      <xdr:col>67</xdr:col>
      <xdr:colOff>101600</xdr:colOff>
      <xdr:row>98</xdr:row>
      <xdr:rowOff>96007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9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112534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7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147278</xdr:rowOff>
    </xdr:from>
    <xdr:to>
      <xdr:col>85</xdr:col>
      <xdr:colOff>177800</xdr:colOff>
      <xdr:row>98</xdr:row>
      <xdr:rowOff>77428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7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106655</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6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140030</xdr:rowOff>
    </xdr:from>
    <xdr:to>
      <xdr:col>81</xdr:col>
      <xdr:colOff>101600</xdr:colOff>
      <xdr:row>98</xdr:row>
      <xdr:rowOff>70180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7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86707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4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141334</xdr:rowOff>
    </xdr:from>
    <xdr:to>
      <xdr:col>76</xdr:col>
      <xdr:colOff>165100</xdr:colOff>
      <xdr:row>98</xdr:row>
      <xdr:rowOff>71484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7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88011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4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167091</xdr:rowOff>
    </xdr:from>
    <xdr:to>
      <xdr:col>72</xdr:col>
      <xdr:colOff>38100</xdr:colOff>
      <xdr:row>98</xdr:row>
      <xdr:rowOff>97241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9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113768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14949</xdr:rowOff>
    </xdr:from>
    <xdr:to>
      <xdr:col>67</xdr:col>
      <xdr:colOff>101600</xdr:colOff>
      <xdr:row>98</xdr:row>
      <xdr:rowOff>116549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1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107676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167704</xdr:rowOff>
    </xdr:from>
    <xdr:to>
      <xdr:col>116</xdr:col>
      <xdr:colOff>63500</xdr:colOff>
      <xdr:row>38</xdr:row>
      <xdr:rowOff>167856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82804"/>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167837</xdr:rowOff>
    </xdr:from>
    <xdr:to>
      <xdr:col>111</xdr:col>
      <xdr:colOff>177800</xdr:colOff>
      <xdr:row>38</xdr:row>
      <xdr:rowOff>167856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82937"/>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167837</xdr:rowOff>
    </xdr:from>
    <xdr:to>
      <xdr:col>107</xdr:col>
      <xdr:colOff>50800</xdr:colOff>
      <xdr:row>39</xdr:row>
      <xdr:rowOff>44050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682937"/>
          <a:ext cx="889000" cy="4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44050</xdr:rowOff>
    </xdr:from>
    <xdr:to>
      <xdr:col>102</xdr:col>
      <xdr:colOff>114300</xdr:colOff>
      <xdr:row>39</xdr:row>
      <xdr:rowOff>44050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0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62592</xdr:rowOff>
    </xdr:from>
    <xdr:to>
      <xdr:col>102</xdr:col>
      <xdr:colOff>165100</xdr:colOff>
      <xdr:row>38</xdr:row>
      <xdr:rowOff>164192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9269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5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78022</xdr:rowOff>
    </xdr:from>
    <xdr:to>
      <xdr:col>98</xdr:col>
      <xdr:colOff>38100</xdr:colOff>
      <xdr:row>39</xdr:row>
      <xdr:rowOff>8172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24699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116904</xdr:rowOff>
    </xdr:from>
    <xdr:to>
      <xdr:col>116</xdr:col>
      <xdr:colOff>114300</xdr:colOff>
      <xdr:row>39</xdr:row>
      <xdr:rowOff>47054</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3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57422</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7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117056</xdr:rowOff>
    </xdr:from>
    <xdr:to>
      <xdr:col>112</xdr:col>
      <xdr:colOff>38100</xdr:colOff>
      <xdr:row>39</xdr:row>
      <xdr:rowOff>47206</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3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38333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72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117037</xdr:rowOff>
    </xdr:from>
    <xdr:to>
      <xdr:col>107</xdr:col>
      <xdr:colOff>101600</xdr:colOff>
      <xdr:row>39</xdr:row>
      <xdr:rowOff>47187</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3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38314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724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164700</xdr:rowOff>
    </xdr:from>
    <xdr:to>
      <xdr:col>102</xdr:col>
      <xdr:colOff>165100</xdr:colOff>
      <xdr:row>39</xdr:row>
      <xdr:rowOff>94850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7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85977</xdr:rowOff>
    </xdr:from>
    <xdr:ext cx="313932"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88333" y="6772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164700</xdr:rowOff>
    </xdr:from>
    <xdr:to>
      <xdr:col>98</xdr:col>
      <xdr:colOff>38100</xdr:colOff>
      <xdr:row>39</xdr:row>
      <xdr:rowOff>94850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7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85977</xdr:rowOff>
    </xdr:from>
    <xdr:ext cx="313932"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99333" y="6772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57564</xdr:rowOff>
    </xdr:from>
    <xdr:to>
      <xdr:col>116</xdr:col>
      <xdr:colOff>63500</xdr:colOff>
      <xdr:row>58</xdr:row>
      <xdr:rowOff>69679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01664"/>
          <a:ext cx="8382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47506</xdr:rowOff>
    </xdr:from>
    <xdr:to>
      <xdr:col>111</xdr:col>
      <xdr:colOff>177800</xdr:colOff>
      <xdr:row>58</xdr:row>
      <xdr:rowOff>57564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991606"/>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36807</xdr:rowOff>
    </xdr:from>
    <xdr:to>
      <xdr:col>107</xdr:col>
      <xdr:colOff>50800</xdr:colOff>
      <xdr:row>58</xdr:row>
      <xdr:rowOff>47506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980907"/>
          <a:ext cx="8890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27046</xdr:rowOff>
    </xdr:from>
    <xdr:to>
      <xdr:col>102</xdr:col>
      <xdr:colOff>114300</xdr:colOff>
      <xdr:row>58</xdr:row>
      <xdr:rowOff>36807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971146"/>
          <a:ext cx="889000" cy="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151833</xdr:rowOff>
    </xdr:from>
    <xdr:to>
      <xdr:col>102</xdr:col>
      <xdr:colOff>165100</xdr:colOff>
      <xdr:row>58</xdr:row>
      <xdr:rowOff>81983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2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98510</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9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158326</xdr:rowOff>
    </xdr:from>
    <xdr:to>
      <xdr:col>98</xdr:col>
      <xdr:colOff>38100</xdr:colOff>
      <xdr:row>58</xdr:row>
      <xdr:rowOff>88476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3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79603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1002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18879</xdr:rowOff>
    </xdr:from>
    <xdr:to>
      <xdr:col>116</xdr:col>
      <xdr:colOff>114300</xdr:colOff>
      <xdr:row>58</xdr:row>
      <xdr:rowOff>120479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6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105256</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77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6764</xdr:rowOff>
    </xdr:from>
    <xdr:to>
      <xdr:col>112</xdr:col>
      <xdr:colOff>38100</xdr:colOff>
      <xdr:row>58</xdr:row>
      <xdr:rowOff>108364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5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99491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43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168156</xdr:rowOff>
    </xdr:from>
    <xdr:to>
      <xdr:col>107</xdr:col>
      <xdr:colOff>101600</xdr:colOff>
      <xdr:row>58</xdr:row>
      <xdr:rowOff>98306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4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89433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3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157457</xdr:rowOff>
    </xdr:from>
    <xdr:to>
      <xdr:col>102</xdr:col>
      <xdr:colOff>165100</xdr:colOff>
      <xdr:row>58</xdr:row>
      <xdr:rowOff>87607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3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78734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2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147696</xdr:rowOff>
    </xdr:from>
    <xdr:to>
      <xdr:col>98</xdr:col>
      <xdr:colOff>38100</xdr:colOff>
      <xdr:row>58</xdr:row>
      <xdr:rowOff>77846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2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94373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9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79</xdr:row>
      <xdr:rowOff>9779</xdr:rowOff>
    </xdr:from>
    <xdr:to>
      <xdr:col>116</xdr:col>
      <xdr:colOff>63500</xdr:colOff>
      <xdr:row>79</xdr:row>
      <xdr:rowOff>10516</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554329"/>
          <a:ext cx="838200" cy="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10516</xdr:rowOff>
    </xdr:from>
    <xdr:to>
      <xdr:col>111</xdr:col>
      <xdr:colOff>177800</xdr:colOff>
      <xdr:row>79</xdr:row>
      <xdr:rowOff>12142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555066"/>
          <a:ext cx="889000" cy="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3251</xdr:rowOff>
    </xdr:from>
    <xdr:to>
      <xdr:col>107</xdr:col>
      <xdr:colOff>50800</xdr:colOff>
      <xdr:row>79</xdr:row>
      <xdr:rowOff>12142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547801"/>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56859</xdr:rowOff>
    </xdr:from>
    <xdr:to>
      <xdr:col>102</xdr:col>
      <xdr:colOff>114300</xdr:colOff>
      <xdr:row>79</xdr:row>
      <xdr:rowOff>3251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429959"/>
          <a:ext cx="889000" cy="11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94526</xdr:rowOff>
    </xdr:from>
    <xdr:to>
      <xdr:col>102</xdr:col>
      <xdr:colOff>165100</xdr:colOff>
      <xdr:row>78</xdr:row>
      <xdr:rowOff>24676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9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41203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7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24637</xdr:rowOff>
    </xdr:from>
    <xdr:to>
      <xdr:col>98</xdr:col>
      <xdr:colOff>38100</xdr:colOff>
      <xdr:row>77</xdr:row>
      <xdr:rowOff>126237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22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142764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00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130429</xdr:rowOff>
    </xdr:from>
    <xdr:to>
      <xdr:col>116</xdr:col>
      <xdr:colOff>114300</xdr:colOff>
      <xdr:row>79</xdr:row>
      <xdr:rowOff>60579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50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45356</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41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131166</xdr:rowOff>
    </xdr:from>
    <xdr:to>
      <xdr:col>112</xdr:col>
      <xdr:colOff>38100</xdr:colOff>
      <xdr:row>79</xdr:row>
      <xdr:rowOff>61316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50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52443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59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132792</xdr:rowOff>
    </xdr:from>
    <xdr:to>
      <xdr:col>107</xdr:col>
      <xdr:colOff>101600</xdr:colOff>
      <xdr:row>79</xdr:row>
      <xdr:rowOff>62942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50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54069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59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123901</xdr:rowOff>
    </xdr:from>
    <xdr:to>
      <xdr:col>102</xdr:col>
      <xdr:colOff>165100</xdr:colOff>
      <xdr:row>79</xdr:row>
      <xdr:rowOff>54051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49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45178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58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6059</xdr:rowOff>
    </xdr:from>
    <xdr:to>
      <xdr:col>98</xdr:col>
      <xdr:colOff>38100</xdr:colOff>
      <xdr:row>78</xdr:row>
      <xdr:rowOff>107659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37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98786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47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48079</xdr:rowOff>
    </xdr:from>
    <xdr:to>
      <xdr:col>102</xdr:col>
      <xdr:colOff>165100</xdr:colOff>
      <xdr:row>99</xdr:row>
      <xdr:rowOff>149679</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166206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166206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518,186</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64,639</a:t>
          </a:r>
          <a:r>
            <a:rPr kumimoji="1" lang="ja-JP" altLang="en-US" sz="1300">
              <a:latin typeface="ＭＳ Ｐゴシック" panose="020B0600070205080204" pitchFamily="50" charset="-128"/>
              <a:ea typeface="ＭＳ Ｐゴシック" panose="020B0600070205080204" pitchFamily="50" charset="-128"/>
            </a:rPr>
            <a:t>円となり対前年度比でほぼ増減なしとなった。人事院勧告による月例給・職員手当の増があったものの、正職員の中途退職者の増に伴う職員給の減により、全体として横ばいとなった。</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88,762</a:t>
          </a:r>
          <a:r>
            <a:rPr kumimoji="1" lang="ja-JP" altLang="en-US" sz="1300">
              <a:latin typeface="ＭＳ Ｐゴシック" panose="020B0600070205080204" pitchFamily="50" charset="-128"/>
              <a:ea typeface="ＭＳ Ｐゴシック" panose="020B0600070205080204" pitchFamily="50" charset="-128"/>
            </a:rPr>
            <a:t>円となり対前年度比で減となった。ふるさと納税関連経費、労務単価及び物価高騰に伴う需用費や委託料の増があったものの、新型コロナワクチン予防接種事業の減による影響が大きい。</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97,153</a:t>
          </a:r>
          <a:r>
            <a:rPr kumimoji="1" lang="ja-JP" altLang="en-US" sz="1300">
              <a:latin typeface="ＭＳ Ｐゴシック" panose="020B0600070205080204" pitchFamily="50" charset="-128"/>
              <a:ea typeface="ＭＳ Ｐゴシック" panose="020B0600070205080204" pitchFamily="50" charset="-128"/>
            </a:rPr>
            <a:t>円となり対前年度比で増となった。保育所等給付費の増に加え、障がい者介護給付費及び障がい児通所給付費の増による影響が大きい。</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48,246</a:t>
          </a:r>
          <a:r>
            <a:rPr kumimoji="1" lang="ja-JP" altLang="en-US" sz="1300">
              <a:latin typeface="ＭＳ Ｐゴシック" panose="020B0600070205080204" pitchFamily="50" charset="-128"/>
              <a:ea typeface="ＭＳ Ｐゴシック" panose="020B0600070205080204" pitchFamily="50" charset="-128"/>
            </a:rPr>
            <a:t>円となり、対前年度比で減となった。小中学校空調設備等設置工事や西部防災センター整備工事等の完了による影響が大きい。</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46,012</a:t>
          </a:r>
          <a:r>
            <a:rPr kumimoji="1" lang="ja-JP" altLang="en-US" sz="1300">
              <a:latin typeface="ＭＳ Ｐゴシック" panose="020B0600070205080204" pitchFamily="50" charset="-128"/>
              <a:ea typeface="ＭＳ Ｐゴシック" panose="020B0600070205080204" pitchFamily="50" charset="-128"/>
            </a:rPr>
            <a:t>円と対前年度比で増となった。神町小学校移転改築事業を始めとする大型建設事業に伴う起債の償還が始まったことが影響している。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47,830
47,469
206.94
25,638,057
24,784,822
849,681
12,449,809
18,887,881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55309</xdr:rowOff>
    </xdr:from>
    <xdr:to>
      <xdr:col>24</xdr:col>
      <xdr:colOff>63500</xdr:colOff>
      <xdr:row>37</xdr:row>
      <xdr:rowOff>64072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98959"/>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44641</xdr:rowOff>
    </xdr:from>
    <xdr:to>
      <xdr:col>19</xdr:col>
      <xdr:colOff>177800</xdr:colOff>
      <xdr:row>37</xdr:row>
      <xdr:rowOff>55309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88291"/>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39307</xdr:rowOff>
    </xdr:from>
    <xdr:to>
      <xdr:col>15</xdr:col>
      <xdr:colOff>50800</xdr:colOff>
      <xdr:row>37</xdr:row>
      <xdr:rowOff>44641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82957"/>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31496</xdr:rowOff>
    </xdr:from>
    <xdr:to>
      <xdr:col>10</xdr:col>
      <xdr:colOff>114300</xdr:colOff>
      <xdr:row>37</xdr:row>
      <xdr:rowOff>39307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75146"/>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64914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98425</xdr:rowOff>
    </xdr:from>
    <xdr:to>
      <xdr:col>6</xdr:col>
      <xdr:colOff>38100</xdr:colOff>
      <xdr:row>36</xdr:row>
      <xdr:rowOff>28575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45102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7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13272</xdr:rowOff>
    </xdr:from>
    <xdr:to>
      <xdr:col>24</xdr:col>
      <xdr:colOff>114300</xdr:colOff>
      <xdr:row>37</xdr:row>
      <xdr:rowOff>114872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5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99649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71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4509</xdr:rowOff>
    </xdr:from>
    <xdr:to>
      <xdr:col>20</xdr:col>
      <xdr:colOff>38100</xdr:colOff>
      <xdr:row>37</xdr:row>
      <xdr:rowOff>106109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4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97236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4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165291</xdr:rowOff>
    </xdr:from>
    <xdr:to>
      <xdr:col>15</xdr:col>
      <xdr:colOff>101600</xdr:colOff>
      <xdr:row>37</xdr:row>
      <xdr:rowOff>95441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3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86568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3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159957</xdr:rowOff>
    </xdr:from>
    <xdr:to>
      <xdr:col>10</xdr:col>
      <xdr:colOff>165100</xdr:colOff>
      <xdr:row>37</xdr:row>
      <xdr:rowOff>90107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3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81234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24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152146</xdr:rowOff>
    </xdr:from>
    <xdr:to>
      <xdr:col>6</xdr:col>
      <xdr:colOff>38100</xdr:colOff>
      <xdr:row>37</xdr:row>
      <xdr:rowOff>82296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2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73423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1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71229</xdr:rowOff>
    </xdr:from>
    <xdr:to>
      <xdr:col>24</xdr:col>
      <xdr:colOff>63500</xdr:colOff>
      <xdr:row>58</xdr:row>
      <xdr:rowOff>74278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15329"/>
          <a:ext cx="8382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74278</xdr:rowOff>
    </xdr:from>
    <xdr:to>
      <xdr:col>19</xdr:col>
      <xdr:colOff>177800</xdr:colOff>
      <xdr:row>58</xdr:row>
      <xdr:rowOff>79246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18378"/>
          <a:ext cx="889000" cy="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136713</xdr:rowOff>
    </xdr:from>
    <xdr:to>
      <xdr:col>15</xdr:col>
      <xdr:colOff>50800</xdr:colOff>
      <xdr:row>58</xdr:row>
      <xdr:rowOff>79246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09363"/>
          <a:ext cx="889000" cy="11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136713</xdr:rowOff>
    </xdr:from>
    <xdr:to>
      <xdr:col>10</xdr:col>
      <xdr:colOff>114300</xdr:colOff>
      <xdr:row>58</xdr:row>
      <xdr:rowOff>105738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09363"/>
          <a:ext cx="889000" cy="14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72945</xdr:rowOff>
    </xdr:from>
    <xdr:to>
      <xdr:col>10</xdr:col>
      <xdr:colOff>165100</xdr:colOff>
      <xdr:row>58</xdr:row>
      <xdr:rowOff>3095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19622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2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25133</xdr:rowOff>
    </xdr:from>
    <xdr:to>
      <xdr:col>6</xdr:col>
      <xdr:colOff>38100</xdr:colOff>
      <xdr:row>58</xdr:row>
      <xdr:rowOff>126733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6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143260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4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20429</xdr:rowOff>
    </xdr:from>
    <xdr:to>
      <xdr:col>24</xdr:col>
      <xdr:colOff>114300</xdr:colOff>
      <xdr:row>58</xdr:row>
      <xdr:rowOff>122029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6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23478</xdr:rowOff>
    </xdr:from>
    <xdr:to>
      <xdr:col>20</xdr:col>
      <xdr:colOff>38100</xdr:colOff>
      <xdr:row>58</xdr:row>
      <xdr:rowOff>125078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6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116205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6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28446</xdr:rowOff>
    </xdr:from>
    <xdr:to>
      <xdr:col>15</xdr:col>
      <xdr:colOff>101600</xdr:colOff>
      <xdr:row>58</xdr:row>
      <xdr:rowOff>130046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121173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65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85913</xdr:rowOff>
    </xdr:from>
    <xdr:to>
      <xdr:col>10</xdr:col>
      <xdr:colOff>165100</xdr:colOff>
      <xdr:row>58</xdr:row>
      <xdr:rowOff>16063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5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7190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51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54938</xdr:rowOff>
    </xdr:from>
    <xdr:to>
      <xdr:col>6</xdr:col>
      <xdr:colOff>38100</xdr:colOff>
      <xdr:row>58</xdr:row>
      <xdr:rowOff>156538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9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147665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9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10139</xdr:rowOff>
    </xdr:from>
    <xdr:to>
      <xdr:col>24</xdr:col>
      <xdr:colOff>63500</xdr:colOff>
      <xdr:row>77</xdr:row>
      <xdr:rowOff>33807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11789"/>
          <a:ext cx="838200" cy="2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76719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6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109612</xdr:rowOff>
    </xdr:from>
    <xdr:to>
      <xdr:col>19</xdr:col>
      <xdr:colOff>177800</xdr:colOff>
      <xdr:row>77</xdr:row>
      <xdr:rowOff>33807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139812"/>
          <a:ext cx="889000" cy="9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109612</xdr:rowOff>
    </xdr:from>
    <xdr:to>
      <xdr:col>15</xdr:col>
      <xdr:colOff>50800</xdr:colOff>
      <xdr:row>77</xdr:row>
      <xdr:rowOff>95622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39812"/>
          <a:ext cx="889000" cy="15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95622</xdr:rowOff>
    </xdr:from>
    <xdr:to>
      <xdr:col>10</xdr:col>
      <xdr:colOff>114300</xdr:colOff>
      <xdr:row>77</xdr:row>
      <xdr:rowOff>127634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97272"/>
          <a:ext cx="889000" cy="3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64960</xdr:rowOff>
    </xdr:from>
    <xdr:to>
      <xdr:col>10</xdr:col>
      <xdr:colOff>165100</xdr:colOff>
      <xdr:row>76</xdr:row>
      <xdr:rowOff>166560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11638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7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95328</xdr:rowOff>
    </xdr:from>
    <xdr:to>
      <xdr:col>6</xdr:col>
      <xdr:colOff>38100</xdr:colOff>
      <xdr:row>77</xdr:row>
      <xdr:rowOff>25478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2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42005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0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130789</xdr:rowOff>
    </xdr:from>
    <xdr:to>
      <xdr:col>24</xdr:col>
      <xdr:colOff>114300</xdr:colOff>
      <xdr:row>77</xdr:row>
      <xdr:rowOff>60939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6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45716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75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154457</xdr:rowOff>
    </xdr:from>
    <xdr:to>
      <xdr:col>20</xdr:col>
      <xdr:colOff>38100</xdr:colOff>
      <xdr:row>77</xdr:row>
      <xdr:rowOff>84607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8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75734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7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58812</xdr:rowOff>
    </xdr:from>
    <xdr:to>
      <xdr:col>15</xdr:col>
      <xdr:colOff>101600</xdr:colOff>
      <xdr:row>76</xdr:row>
      <xdr:rowOff>160412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8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151539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181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44822</xdr:rowOff>
    </xdr:from>
    <xdr:to>
      <xdr:col>10</xdr:col>
      <xdr:colOff>165100</xdr:colOff>
      <xdr:row>77</xdr:row>
      <xdr:rowOff>146422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137549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39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76834</xdr:rowOff>
    </xdr:from>
    <xdr:to>
      <xdr:col>6</xdr:col>
      <xdr:colOff>38100</xdr:colOff>
      <xdr:row>78</xdr:row>
      <xdr:rowOff>6984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7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169561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71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128530</xdr:rowOff>
    </xdr:from>
    <xdr:to>
      <xdr:col>24</xdr:col>
      <xdr:colOff>63500</xdr:colOff>
      <xdr:row>97</xdr:row>
      <xdr:rowOff>132984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59180"/>
          <a:ext cx="838200" cy="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120329</xdr:rowOff>
    </xdr:from>
    <xdr:to>
      <xdr:col>19</xdr:col>
      <xdr:colOff>177800</xdr:colOff>
      <xdr:row>97</xdr:row>
      <xdr:rowOff>128530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750979"/>
          <a:ext cx="889000" cy="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120329</xdr:rowOff>
    </xdr:from>
    <xdr:to>
      <xdr:col>15</xdr:col>
      <xdr:colOff>50800</xdr:colOff>
      <xdr:row>97</xdr:row>
      <xdr:rowOff>161325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50979"/>
          <a:ext cx="889000" cy="4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161325</xdr:rowOff>
    </xdr:from>
    <xdr:to>
      <xdr:col>10</xdr:col>
      <xdr:colOff>114300</xdr:colOff>
      <xdr:row>97</xdr:row>
      <xdr:rowOff>170557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91975"/>
          <a:ext cx="889000" cy="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11533</xdr:rowOff>
    </xdr:from>
    <xdr:to>
      <xdr:col>10</xdr:col>
      <xdr:colOff>165100</xdr:colOff>
      <xdr:row>97</xdr:row>
      <xdr:rowOff>113133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129660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1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30181</xdr:rowOff>
    </xdr:from>
    <xdr:to>
      <xdr:col>6</xdr:col>
      <xdr:colOff>38100</xdr:colOff>
      <xdr:row>97</xdr:row>
      <xdr:rowOff>131781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6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148308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3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82184</xdr:rowOff>
    </xdr:from>
    <xdr:to>
      <xdr:col>24</xdr:col>
      <xdr:colOff>114300</xdr:colOff>
      <xdr:row>98</xdr:row>
      <xdr:rowOff>12334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1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168561</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2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77730</xdr:rowOff>
    </xdr:from>
    <xdr:to>
      <xdr:col>20</xdr:col>
      <xdr:colOff>38100</xdr:colOff>
      <xdr:row>98</xdr:row>
      <xdr:rowOff>7880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170457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80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69529</xdr:rowOff>
    </xdr:from>
    <xdr:to>
      <xdr:col>15</xdr:col>
      <xdr:colOff>101600</xdr:colOff>
      <xdr:row>97</xdr:row>
      <xdr:rowOff>171129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70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162256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9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110525</xdr:rowOff>
    </xdr:from>
    <xdr:to>
      <xdr:col>10</xdr:col>
      <xdr:colOff>165100</xdr:colOff>
      <xdr:row>98</xdr:row>
      <xdr:rowOff>40675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4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31802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3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119757</xdr:rowOff>
    </xdr:from>
    <xdr:to>
      <xdr:col>6</xdr:col>
      <xdr:colOff>38100</xdr:colOff>
      <xdr:row>98</xdr:row>
      <xdr:rowOff>49907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5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41034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4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72427</xdr:rowOff>
    </xdr:from>
    <xdr:to>
      <xdr:col>55</xdr:col>
      <xdr:colOff>0</xdr:colOff>
      <xdr:row>38</xdr:row>
      <xdr:rowOff>91367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87527"/>
          <a:ext cx="838200" cy="1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58057</xdr:rowOff>
    </xdr:from>
    <xdr:to>
      <xdr:col>50</xdr:col>
      <xdr:colOff>114300</xdr:colOff>
      <xdr:row>38</xdr:row>
      <xdr:rowOff>91367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73157"/>
          <a:ext cx="889000" cy="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142966</xdr:rowOff>
    </xdr:from>
    <xdr:to>
      <xdr:col>45</xdr:col>
      <xdr:colOff>177800</xdr:colOff>
      <xdr:row>38</xdr:row>
      <xdr:rowOff>58057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486616"/>
          <a:ext cx="8890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142966</xdr:rowOff>
    </xdr:from>
    <xdr:to>
      <xdr:col>41</xdr:col>
      <xdr:colOff>50800</xdr:colOff>
      <xdr:row>38</xdr:row>
      <xdr:rowOff>77325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486616"/>
          <a:ext cx="889000" cy="10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53957</xdr:rowOff>
    </xdr:from>
    <xdr:to>
      <xdr:col>41</xdr:col>
      <xdr:colOff>101600</xdr:colOff>
      <xdr:row>37</xdr:row>
      <xdr:rowOff>155557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634</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97717</xdr:rowOff>
    </xdr:from>
    <xdr:to>
      <xdr:col>36</xdr:col>
      <xdr:colOff>165100</xdr:colOff>
      <xdr:row>38</xdr:row>
      <xdr:rowOff>27867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44394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21627</xdr:rowOff>
    </xdr:from>
    <xdr:to>
      <xdr:col>55</xdr:col>
      <xdr:colOff>50800</xdr:colOff>
      <xdr:row>38</xdr:row>
      <xdr:rowOff>123227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3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54</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15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40567</xdr:rowOff>
    </xdr:from>
    <xdr:to>
      <xdr:col>50</xdr:col>
      <xdr:colOff>165100</xdr:colOff>
      <xdr:row>38</xdr:row>
      <xdr:rowOff>142167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5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133294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648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7257</xdr:rowOff>
    </xdr:from>
    <xdr:to>
      <xdr:col>46</xdr:col>
      <xdr:colOff>38100</xdr:colOff>
      <xdr:row>38</xdr:row>
      <xdr:rowOff>108857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2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99984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615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92166</xdr:rowOff>
    </xdr:from>
    <xdr:to>
      <xdr:col>41</xdr:col>
      <xdr:colOff>101600</xdr:colOff>
      <xdr:row>38</xdr:row>
      <xdr:rowOff>22316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3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13443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28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26525</xdr:rowOff>
    </xdr:from>
    <xdr:to>
      <xdr:col>36</xdr:col>
      <xdr:colOff>165100</xdr:colOff>
      <xdr:row>38</xdr:row>
      <xdr:rowOff>128125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4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119252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634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104663</xdr:rowOff>
    </xdr:from>
    <xdr:to>
      <xdr:col>55</xdr:col>
      <xdr:colOff>0</xdr:colOff>
      <xdr:row>58</xdr:row>
      <xdr:rowOff>121709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048763"/>
          <a:ext cx="838200" cy="1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104663</xdr:rowOff>
    </xdr:from>
    <xdr:to>
      <xdr:col>50</xdr:col>
      <xdr:colOff>114300</xdr:colOff>
      <xdr:row>58</xdr:row>
      <xdr:rowOff>116459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48763"/>
          <a:ext cx="8890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113472</xdr:rowOff>
    </xdr:from>
    <xdr:to>
      <xdr:col>45</xdr:col>
      <xdr:colOff>177800</xdr:colOff>
      <xdr:row>58</xdr:row>
      <xdr:rowOff>116459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057572"/>
          <a:ext cx="889000" cy="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113472</xdr:rowOff>
    </xdr:from>
    <xdr:to>
      <xdr:col>41</xdr:col>
      <xdr:colOff>50800</xdr:colOff>
      <xdr:row>58</xdr:row>
      <xdr:rowOff>128636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057572"/>
          <a:ext cx="889000" cy="1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21280</xdr:rowOff>
    </xdr:from>
    <xdr:to>
      <xdr:col>41</xdr:col>
      <xdr:colOff>101600</xdr:colOff>
      <xdr:row>57</xdr:row>
      <xdr:rowOff>122880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139407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6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29022</xdr:rowOff>
    </xdr:from>
    <xdr:to>
      <xdr:col>36</xdr:col>
      <xdr:colOff>165100</xdr:colOff>
      <xdr:row>57</xdr:row>
      <xdr:rowOff>130622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0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147149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57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70909</xdr:rowOff>
    </xdr:from>
    <xdr:to>
      <xdr:col>55</xdr:col>
      <xdr:colOff>50800</xdr:colOff>
      <xdr:row>59</xdr:row>
      <xdr:rowOff>1059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1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157286</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2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53863</xdr:rowOff>
    </xdr:from>
    <xdr:to>
      <xdr:col>50</xdr:col>
      <xdr:colOff>165100</xdr:colOff>
      <xdr:row>58</xdr:row>
      <xdr:rowOff>155463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9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146590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09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65659</xdr:rowOff>
    </xdr:from>
    <xdr:to>
      <xdr:col>46</xdr:col>
      <xdr:colOff>38100</xdr:colOff>
      <xdr:row>58</xdr:row>
      <xdr:rowOff>167259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0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158386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10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62672</xdr:rowOff>
    </xdr:from>
    <xdr:to>
      <xdr:col>41</xdr:col>
      <xdr:colOff>101600</xdr:colOff>
      <xdr:row>58</xdr:row>
      <xdr:rowOff>164272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0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155399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9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77836</xdr:rowOff>
    </xdr:from>
    <xdr:to>
      <xdr:col>36</xdr:col>
      <xdr:colOff>165100</xdr:colOff>
      <xdr:row>59</xdr:row>
      <xdr:rowOff>7986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170563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1011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33410</xdr:rowOff>
    </xdr:from>
    <xdr:to>
      <xdr:col>55</xdr:col>
      <xdr:colOff>0</xdr:colOff>
      <xdr:row>78</xdr:row>
      <xdr:rowOff>37685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406510"/>
          <a:ext cx="838200" cy="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37685</xdr:rowOff>
    </xdr:from>
    <xdr:to>
      <xdr:col>50</xdr:col>
      <xdr:colOff>114300</xdr:colOff>
      <xdr:row>78</xdr:row>
      <xdr:rowOff>49978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10785"/>
          <a:ext cx="889000" cy="1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23073</xdr:rowOff>
    </xdr:from>
    <xdr:to>
      <xdr:col>45</xdr:col>
      <xdr:colOff>177800</xdr:colOff>
      <xdr:row>78</xdr:row>
      <xdr:rowOff>49978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96173"/>
          <a:ext cx="889000" cy="2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23073</xdr:rowOff>
    </xdr:from>
    <xdr:to>
      <xdr:col>41</xdr:col>
      <xdr:colOff>50800</xdr:colOff>
      <xdr:row>78</xdr:row>
      <xdr:rowOff>67357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96173"/>
          <a:ext cx="889000" cy="4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124439</xdr:rowOff>
    </xdr:from>
    <xdr:to>
      <xdr:col>41</xdr:col>
      <xdr:colOff>101600</xdr:colOff>
      <xdr:row>78</xdr:row>
      <xdr:rowOff>54589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2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71116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0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168801</xdr:rowOff>
    </xdr:from>
    <xdr:to>
      <xdr:col>36</xdr:col>
      <xdr:colOff>165100</xdr:colOff>
      <xdr:row>78</xdr:row>
      <xdr:rowOff>98951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115478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154060</xdr:rowOff>
    </xdr:from>
    <xdr:to>
      <xdr:col>55</xdr:col>
      <xdr:colOff>50800</xdr:colOff>
      <xdr:row>78</xdr:row>
      <xdr:rowOff>84210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5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158335</xdr:rowOff>
    </xdr:from>
    <xdr:to>
      <xdr:col>50</xdr:col>
      <xdr:colOff>165100</xdr:colOff>
      <xdr:row>78</xdr:row>
      <xdr:rowOff>88485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5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79612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5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170628</xdr:rowOff>
    </xdr:from>
    <xdr:to>
      <xdr:col>46</xdr:col>
      <xdr:colOff>38100</xdr:colOff>
      <xdr:row>78</xdr:row>
      <xdr:rowOff>100778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7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91905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6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143723</xdr:rowOff>
    </xdr:from>
    <xdr:to>
      <xdr:col>41</xdr:col>
      <xdr:colOff>101600</xdr:colOff>
      <xdr:row>78</xdr:row>
      <xdr:rowOff>73873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4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65000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3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16557</xdr:rowOff>
    </xdr:from>
    <xdr:to>
      <xdr:col>36</xdr:col>
      <xdr:colOff>165100</xdr:colOff>
      <xdr:row>78</xdr:row>
      <xdr:rowOff>118157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8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109284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8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65351</xdr:rowOff>
    </xdr:from>
    <xdr:to>
      <xdr:col>55</xdr:col>
      <xdr:colOff>0</xdr:colOff>
      <xdr:row>97</xdr:row>
      <xdr:rowOff>70380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696001"/>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35085</xdr:rowOff>
    </xdr:from>
    <xdr:to>
      <xdr:col>50</xdr:col>
      <xdr:colOff>114300</xdr:colOff>
      <xdr:row>97</xdr:row>
      <xdr:rowOff>65351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665735"/>
          <a:ext cx="889000" cy="3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149476</xdr:rowOff>
    </xdr:from>
    <xdr:to>
      <xdr:col>45</xdr:col>
      <xdr:colOff>177800</xdr:colOff>
      <xdr:row>97</xdr:row>
      <xdr:rowOff>35085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608676"/>
          <a:ext cx="889000" cy="5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149476</xdr:rowOff>
    </xdr:from>
    <xdr:to>
      <xdr:col>41</xdr:col>
      <xdr:colOff>50800</xdr:colOff>
      <xdr:row>97</xdr:row>
      <xdr:rowOff>70168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608676"/>
          <a:ext cx="889000" cy="9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158341</xdr:rowOff>
    </xdr:from>
    <xdr:to>
      <xdr:col>41</xdr:col>
      <xdr:colOff>101600</xdr:colOff>
      <xdr:row>95</xdr:row>
      <xdr:rowOff>88491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27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105018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0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55776</xdr:rowOff>
    </xdr:from>
    <xdr:to>
      <xdr:col>36</xdr:col>
      <xdr:colOff>165100</xdr:colOff>
      <xdr:row>95</xdr:row>
      <xdr:rowOff>157376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34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2453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11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19580</xdr:rowOff>
    </xdr:from>
    <xdr:to>
      <xdr:col>55</xdr:col>
      <xdr:colOff>50800</xdr:colOff>
      <xdr:row>97</xdr:row>
      <xdr:rowOff>121180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5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169457</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2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14551</xdr:rowOff>
    </xdr:from>
    <xdr:to>
      <xdr:col>50</xdr:col>
      <xdr:colOff>165100</xdr:colOff>
      <xdr:row>97</xdr:row>
      <xdr:rowOff>116151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4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107278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3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155735</xdr:rowOff>
    </xdr:from>
    <xdr:to>
      <xdr:col>46</xdr:col>
      <xdr:colOff>38100</xdr:colOff>
      <xdr:row>97</xdr:row>
      <xdr:rowOff>85885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77012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0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98676</xdr:rowOff>
    </xdr:from>
    <xdr:to>
      <xdr:col>41</xdr:col>
      <xdr:colOff>101600</xdr:colOff>
      <xdr:row>97</xdr:row>
      <xdr:rowOff>28826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5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19953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65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19368</xdr:rowOff>
    </xdr:from>
    <xdr:to>
      <xdr:col>36</xdr:col>
      <xdr:colOff>165100</xdr:colOff>
      <xdr:row>97</xdr:row>
      <xdr:rowOff>120968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5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112095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4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120269</xdr:rowOff>
    </xdr:from>
    <xdr:to>
      <xdr:col>85</xdr:col>
      <xdr:colOff>127000</xdr:colOff>
      <xdr:row>36</xdr:row>
      <xdr:rowOff>157256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121019"/>
          <a:ext cx="838200" cy="20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120269</xdr:rowOff>
    </xdr:from>
    <xdr:to>
      <xdr:col>81</xdr:col>
      <xdr:colOff>50800</xdr:colOff>
      <xdr:row>36</xdr:row>
      <xdr:rowOff>5946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121019"/>
          <a:ext cx="889000" cy="5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5946</xdr:rowOff>
    </xdr:from>
    <xdr:to>
      <xdr:col>76</xdr:col>
      <xdr:colOff>114300</xdr:colOff>
      <xdr:row>36</xdr:row>
      <xdr:rowOff>154833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178146"/>
          <a:ext cx="889000" cy="14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154833</xdr:rowOff>
    </xdr:from>
    <xdr:to>
      <xdr:col>71</xdr:col>
      <xdr:colOff>177800</xdr:colOff>
      <xdr:row>36</xdr:row>
      <xdr:rowOff>158834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327033"/>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127579</xdr:rowOff>
    </xdr:from>
    <xdr:to>
      <xdr:col>72</xdr:col>
      <xdr:colOff>38100</xdr:colOff>
      <xdr:row>35</xdr:row>
      <xdr:rowOff>57729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5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74256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3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170281</xdr:rowOff>
    </xdr:from>
    <xdr:to>
      <xdr:col>67</xdr:col>
      <xdr:colOff>101600</xdr:colOff>
      <xdr:row>35</xdr:row>
      <xdr:rowOff>100431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599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116958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77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106456</xdr:rowOff>
    </xdr:from>
    <xdr:to>
      <xdr:col>85</xdr:col>
      <xdr:colOff>177800</xdr:colOff>
      <xdr:row>37</xdr:row>
      <xdr:rowOff>36606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27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21383</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19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69469</xdr:rowOff>
    </xdr:from>
    <xdr:to>
      <xdr:col>81</xdr:col>
      <xdr:colOff>101600</xdr:colOff>
      <xdr:row>35</xdr:row>
      <xdr:rowOff>171069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07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162196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16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126596</xdr:rowOff>
    </xdr:from>
    <xdr:to>
      <xdr:col>76</xdr:col>
      <xdr:colOff>165100</xdr:colOff>
      <xdr:row>36</xdr:row>
      <xdr:rowOff>56746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12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47873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2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104033</xdr:rowOff>
    </xdr:from>
    <xdr:to>
      <xdr:col>72</xdr:col>
      <xdr:colOff>38100</xdr:colOff>
      <xdr:row>37</xdr:row>
      <xdr:rowOff>34183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27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25310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3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108034</xdr:rowOff>
    </xdr:from>
    <xdr:to>
      <xdr:col>67</xdr:col>
      <xdr:colOff>101600</xdr:colOff>
      <xdr:row>37</xdr:row>
      <xdr:rowOff>38184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28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29311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3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44314</xdr:rowOff>
    </xdr:from>
    <xdr:to>
      <xdr:col>85</xdr:col>
      <xdr:colOff>127000</xdr:colOff>
      <xdr:row>57</xdr:row>
      <xdr:rowOff>48571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816964"/>
          <a:ext cx="838200" cy="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44314</xdr:rowOff>
    </xdr:from>
    <xdr:to>
      <xdr:col>81</xdr:col>
      <xdr:colOff>50800</xdr:colOff>
      <xdr:row>57</xdr:row>
      <xdr:rowOff>55904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816964"/>
          <a:ext cx="889000" cy="1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92092</xdr:rowOff>
    </xdr:from>
    <xdr:to>
      <xdr:col>76</xdr:col>
      <xdr:colOff>114300</xdr:colOff>
      <xdr:row>57</xdr:row>
      <xdr:rowOff>55904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693292"/>
          <a:ext cx="889000" cy="13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92092</xdr:rowOff>
    </xdr:from>
    <xdr:to>
      <xdr:col>71</xdr:col>
      <xdr:colOff>177800</xdr:colOff>
      <xdr:row>56</xdr:row>
      <xdr:rowOff>147285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693292"/>
          <a:ext cx="889000" cy="5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103915</xdr:rowOff>
    </xdr:from>
    <xdr:to>
      <xdr:col>72</xdr:col>
      <xdr:colOff>38100</xdr:colOff>
      <xdr:row>57</xdr:row>
      <xdr:rowOff>34065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25192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7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81997</xdr:rowOff>
    </xdr:from>
    <xdr:to>
      <xdr:col>67</xdr:col>
      <xdr:colOff>101600</xdr:colOff>
      <xdr:row>57</xdr:row>
      <xdr:rowOff>12147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68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28674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45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169221</xdr:rowOff>
    </xdr:from>
    <xdr:to>
      <xdr:col>85</xdr:col>
      <xdr:colOff>177800</xdr:colOff>
      <xdr:row>57</xdr:row>
      <xdr:rowOff>99371</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7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147648</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4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164964</xdr:rowOff>
    </xdr:from>
    <xdr:to>
      <xdr:col>81</xdr:col>
      <xdr:colOff>101600</xdr:colOff>
      <xdr:row>57</xdr:row>
      <xdr:rowOff>95114</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86241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5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5104</xdr:rowOff>
    </xdr:from>
    <xdr:to>
      <xdr:col>76</xdr:col>
      <xdr:colOff>165100</xdr:colOff>
      <xdr:row>57</xdr:row>
      <xdr:rowOff>106704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7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97831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7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41292</xdr:rowOff>
    </xdr:from>
    <xdr:to>
      <xdr:col>72</xdr:col>
      <xdr:colOff>38100</xdr:colOff>
      <xdr:row>56</xdr:row>
      <xdr:rowOff>142892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64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159419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1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96485</xdr:rowOff>
    </xdr:from>
    <xdr:to>
      <xdr:col>67</xdr:col>
      <xdr:colOff>101600</xdr:colOff>
      <xdr:row>57</xdr:row>
      <xdr:rowOff>26635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69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17762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79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40881</xdr:rowOff>
    </xdr:from>
    <xdr:to>
      <xdr:col>85</xdr:col>
      <xdr:colOff>127000</xdr:colOff>
      <xdr:row>79</xdr:row>
      <xdr:rowOff>44005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85431"/>
          <a:ext cx="8382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43917</xdr:rowOff>
    </xdr:from>
    <xdr:to>
      <xdr:col>81</xdr:col>
      <xdr:colOff>50800</xdr:colOff>
      <xdr:row>79</xdr:row>
      <xdr:rowOff>44005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88467"/>
          <a:ext cx="88900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30480</xdr:rowOff>
    </xdr:from>
    <xdr:to>
      <xdr:col>76</xdr:col>
      <xdr:colOff>114300</xdr:colOff>
      <xdr:row>79</xdr:row>
      <xdr:rowOff>43917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75030"/>
          <a:ext cx="889000" cy="1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30480</xdr:rowOff>
    </xdr:from>
    <xdr:to>
      <xdr:col>71</xdr:col>
      <xdr:colOff>177800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7503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88215</xdr:rowOff>
    </xdr:from>
    <xdr:to>
      <xdr:col>72</xdr:col>
      <xdr:colOff>38100</xdr:colOff>
      <xdr:row>78</xdr:row>
      <xdr:rowOff>18365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2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34892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06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130150</xdr:rowOff>
    </xdr:from>
    <xdr:to>
      <xdr:col>67</xdr:col>
      <xdr:colOff>101600</xdr:colOff>
      <xdr:row>78</xdr:row>
      <xdr:rowOff>60300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3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76827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0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161531</xdr:rowOff>
    </xdr:from>
    <xdr:to>
      <xdr:col>85</xdr:col>
      <xdr:colOff>177800</xdr:colOff>
      <xdr:row>79</xdr:row>
      <xdr:rowOff>91681</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76458</xdr:rowOff>
    </xdr:from>
    <xdr:ext cx="378565"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49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164655</xdr:rowOff>
    </xdr:from>
    <xdr:to>
      <xdr:col>81</xdr:col>
      <xdr:colOff>101600</xdr:colOff>
      <xdr:row>79</xdr:row>
      <xdr:rowOff>94805</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85932</xdr:rowOff>
    </xdr:from>
    <xdr:ext cx="313932"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24333" y="1363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164567</xdr:rowOff>
    </xdr:from>
    <xdr:to>
      <xdr:col>76</xdr:col>
      <xdr:colOff>165100</xdr:colOff>
      <xdr:row>79</xdr:row>
      <xdr:rowOff>94717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85844</xdr:rowOff>
    </xdr:from>
    <xdr:ext cx="313932"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35333" y="13630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151130</xdr:rowOff>
    </xdr:from>
    <xdr:to>
      <xdr:col>72</xdr:col>
      <xdr:colOff>38100</xdr:colOff>
      <xdr:row>79</xdr:row>
      <xdr:rowOff>81280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72407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61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34517</xdr:rowOff>
    </xdr:from>
    <xdr:to>
      <xdr:col>85</xdr:col>
      <xdr:colOff>127000</xdr:colOff>
      <xdr:row>98</xdr:row>
      <xdr:rowOff>44095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836617"/>
          <a:ext cx="838200" cy="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44095</xdr:rowOff>
    </xdr:from>
    <xdr:to>
      <xdr:col>81</xdr:col>
      <xdr:colOff>50800</xdr:colOff>
      <xdr:row>98</xdr:row>
      <xdr:rowOff>47250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846195"/>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45304</xdr:rowOff>
    </xdr:from>
    <xdr:to>
      <xdr:col>76</xdr:col>
      <xdr:colOff>114300</xdr:colOff>
      <xdr:row>98</xdr:row>
      <xdr:rowOff>47250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847404"/>
          <a:ext cx="889000" cy="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45304</xdr:rowOff>
    </xdr:from>
    <xdr:to>
      <xdr:col>71</xdr:col>
      <xdr:colOff>177800</xdr:colOff>
      <xdr:row>98</xdr:row>
      <xdr:rowOff>48003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847404"/>
          <a:ext cx="889000" cy="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94371</xdr:rowOff>
    </xdr:from>
    <xdr:to>
      <xdr:col>72</xdr:col>
      <xdr:colOff>38100</xdr:colOff>
      <xdr:row>98</xdr:row>
      <xdr:rowOff>24521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41048</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50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104208</xdr:rowOff>
    </xdr:from>
    <xdr:to>
      <xdr:col>67</xdr:col>
      <xdr:colOff>101600</xdr:colOff>
      <xdr:row>98</xdr:row>
      <xdr:rowOff>34358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50885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51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155167</xdr:rowOff>
    </xdr:from>
    <xdr:to>
      <xdr:col>85</xdr:col>
      <xdr:colOff>177800</xdr:colOff>
      <xdr:row>98</xdr:row>
      <xdr:rowOff>85317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8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70094</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70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164745</xdr:rowOff>
    </xdr:from>
    <xdr:to>
      <xdr:col>81</xdr:col>
      <xdr:colOff>101600</xdr:colOff>
      <xdr:row>98</xdr:row>
      <xdr:rowOff>94895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9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86022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8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167900</xdr:rowOff>
    </xdr:from>
    <xdr:to>
      <xdr:col>76</xdr:col>
      <xdr:colOff>165100</xdr:colOff>
      <xdr:row>98</xdr:row>
      <xdr:rowOff>98050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89177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9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165954</xdr:rowOff>
    </xdr:from>
    <xdr:to>
      <xdr:col>72</xdr:col>
      <xdr:colOff>38100</xdr:colOff>
      <xdr:row>98</xdr:row>
      <xdr:rowOff>96104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9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87231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8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168653</xdr:rowOff>
    </xdr:from>
    <xdr:to>
      <xdr:col>67</xdr:col>
      <xdr:colOff>101600</xdr:colOff>
      <xdr:row>98</xdr:row>
      <xdr:rowOff>98803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9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89930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9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160528</xdr:rowOff>
    </xdr:from>
    <xdr:to>
      <xdr:col>102</xdr:col>
      <xdr:colOff>165100</xdr:colOff>
      <xdr:row>39</xdr:row>
      <xdr:rowOff>90678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7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107205</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88333" y="6450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93853</xdr:rowOff>
    </xdr:from>
    <xdr:to>
      <xdr:col>98</xdr:col>
      <xdr:colOff>38100</xdr:colOff>
      <xdr:row>39</xdr:row>
      <xdr:rowOff>24003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0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40530</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384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48078</xdr:rowOff>
    </xdr:from>
    <xdr:to>
      <xdr:col>102</xdr:col>
      <xdr:colOff>165100</xdr:colOff>
      <xdr:row>59</xdr:row>
      <xdr:rowOff>149678</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166205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166205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113,914</a:t>
          </a:r>
          <a:r>
            <a:rPr kumimoji="1" lang="ja-JP" altLang="en-US" sz="1300">
              <a:latin typeface="ＭＳ Ｐゴシック" panose="020B0600070205080204" pitchFamily="50" charset="-128"/>
              <a:ea typeface="ＭＳ Ｐゴシック" panose="020B0600070205080204" pitchFamily="50" charset="-128"/>
            </a:rPr>
            <a:t>円と対前年度比で増となった。減債基金やふるさとづくり基金元金積立金の増が大きく影響している。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165,838</a:t>
          </a:r>
          <a:r>
            <a:rPr kumimoji="1" lang="ja-JP" altLang="en-US" sz="1300">
              <a:latin typeface="ＭＳ Ｐゴシック" panose="020B0600070205080204" pitchFamily="50" charset="-128"/>
              <a:ea typeface="ＭＳ Ｐゴシック" panose="020B0600070205080204" pitchFamily="50" charset="-128"/>
            </a:rPr>
            <a:t>円と対前年度比で増となった。保育所等給付費の増に加え、障がい者介護給付費の増等が影響している。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38,969</a:t>
          </a:r>
          <a:r>
            <a:rPr kumimoji="1" lang="ja-JP" altLang="en-US" sz="1300">
              <a:latin typeface="ＭＳ Ｐゴシック" panose="020B0600070205080204" pitchFamily="50" charset="-128"/>
              <a:ea typeface="ＭＳ Ｐゴシック" panose="020B0600070205080204" pitchFamily="50" charset="-128"/>
            </a:rPr>
            <a:t>円と対前年度比で減となった。新型コロナウイルスワクチン予防接種事業の減が影響している。</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23,248</a:t>
          </a:r>
          <a:r>
            <a:rPr kumimoji="1" lang="ja-JP" altLang="en-US" sz="1300">
              <a:latin typeface="ＭＳ Ｐゴシック" panose="020B0600070205080204" pitchFamily="50" charset="-128"/>
              <a:ea typeface="ＭＳ Ｐゴシック" panose="020B0600070205080204" pitchFamily="50" charset="-128"/>
            </a:rPr>
            <a:t>円と対前年度比で増となった。屋内多目的コート長寿命化改良工事の増に加え、さくらんぼマラソン大会負担金の増が影響している。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57,432</a:t>
          </a:r>
          <a:r>
            <a:rPr kumimoji="1" lang="ja-JP" altLang="en-US" sz="1300">
              <a:latin typeface="ＭＳ Ｐゴシック" panose="020B0600070205080204" pitchFamily="50" charset="-128"/>
              <a:ea typeface="ＭＳ Ｐゴシック" panose="020B0600070205080204" pitchFamily="50" charset="-128"/>
            </a:rPr>
            <a:t>円と対前年度比で減となった。小中学校空調設備等設置事業の完了に伴う皆減が影響している。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46,012</a:t>
          </a:r>
          <a:r>
            <a:rPr kumimoji="1" lang="ja-JP" altLang="en-US" sz="1300">
              <a:latin typeface="ＭＳ Ｐゴシック" panose="020B0600070205080204" pitchFamily="50" charset="-128"/>
              <a:ea typeface="ＭＳ Ｐゴシック" panose="020B0600070205080204" pitchFamily="50" charset="-128"/>
            </a:rPr>
            <a:t>円と対前年度比で増となった。神町小学校移転改築事業を始めとした近年の大型建設事業に伴う起債の償還が始まったことが影響している。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山形県東根市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歳入は固定資産税を始めとした地方税及びふるさと納税における寄附金等の増があったが、新型コロナ関連の補助金の終了に伴う国庫支出金の減、臨時財政対策債等の地方債の減等により、全体では前年比</a:t>
          </a:r>
          <a:r>
            <a:rPr kumimoji="1" lang="en-US" altLang="ja-JP" sz="1400">
              <a:latin typeface="ＭＳ ゴシック" pitchFamily="49" charset="-128"/>
              <a:ea typeface="ＭＳ ゴシック" pitchFamily="49" charset="-128"/>
            </a:rPr>
            <a:t>239</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歳出は</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年度の大型事業である小中学校空調設備工事や、西部防災センター整備工事完了に伴う減により、前年比</a:t>
          </a:r>
          <a:r>
            <a:rPr kumimoji="1" lang="en-US" altLang="ja-JP" sz="1400">
              <a:latin typeface="ＭＳ ゴシック" pitchFamily="49" charset="-128"/>
              <a:ea typeface="ＭＳ ゴシック" pitchFamily="49" charset="-128"/>
            </a:rPr>
            <a:t>125</a:t>
          </a:r>
          <a:r>
            <a:rPr kumimoji="1" lang="ja-JP" altLang="en-US" sz="1400">
              <a:latin typeface="ＭＳ ゴシック" pitchFamily="49" charset="-128"/>
              <a:ea typeface="ＭＳ ゴシック" pitchFamily="49" charset="-128"/>
            </a:rPr>
            <a:t>百万円の減となり、総じて実質収支額は減少した。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山形県東根市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近年は全ての会計で実質収支の黒字が保たれている。</a:t>
          </a:r>
        </a:p>
        <a:p>
          <a:r>
            <a:rPr kumimoji="1" lang="ja-JP" altLang="en-US" sz="1400">
              <a:latin typeface="ＭＳ ゴシック" pitchFamily="49" charset="-128"/>
              <a:ea typeface="ＭＳ ゴシック" pitchFamily="49" charset="-128"/>
            </a:rPr>
            <a:t>　今後、公共施設等の更新費用や、少子高齢化に伴う扶助費等の増加、景気動向に伴う市税等減少による当該指標の悪化も懸念されることから、実質黒字を維持すべく経費削減に努め引き続き適切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25638057</v>
      </c>
      <c r="BO4" s="371"/>
      <c r="BP4" s="371"/>
      <c r="BQ4" s="371"/>
      <c r="BR4" s="371"/>
      <c r="BS4" s="371"/>
      <c r="BT4" s="371"/>
      <c r="BU4" s="372"/>
      <c r="BV4" s="370">
        <v>25877478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6.8</v>
      </c>
      <c r="CU4" s="377"/>
      <c r="CV4" s="377"/>
      <c r="CW4" s="377"/>
      <c r="CX4" s="377"/>
      <c r="CY4" s="377"/>
      <c r="CZ4" s="377"/>
      <c r="DA4" s="378"/>
      <c r="DB4" s="376">
        <v>7.9</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24784822</v>
      </c>
      <c r="BO5" s="408"/>
      <c r="BP5" s="408"/>
      <c r="BQ5" s="408"/>
      <c r="BR5" s="408"/>
      <c r="BS5" s="408"/>
      <c r="BT5" s="408"/>
      <c r="BU5" s="409"/>
      <c r="BV5" s="407">
        <v>24909722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v>
      </c>
      <c r="CU5" s="405"/>
      <c r="CV5" s="405"/>
      <c r="CW5" s="405"/>
      <c r="CX5" s="405"/>
      <c r="CY5" s="405"/>
      <c r="CZ5" s="405"/>
      <c r="DA5" s="406"/>
      <c r="DB5" s="404">
        <v>90.9</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853235</v>
      </c>
      <c r="BO6" s="408"/>
      <c r="BP6" s="408"/>
      <c r="BQ6" s="408"/>
      <c r="BR6" s="408"/>
      <c r="BS6" s="408"/>
      <c r="BT6" s="408"/>
      <c r="BU6" s="409"/>
      <c r="BV6" s="407">
        <v>967756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93.8</v>
      </c>
      <c r="CU6" s="445"/>
      <c r="CV6" s="445"/>
      <c r="CW6" s="445"/>
      <c r="CX6" s="445"/>
      <c r="CY6" s="445"/>
      <c r="CZ6" s="445"/>
      <c r="DA6" s="446"/>
      <c r="DB6" s="444">
        <v>93</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3554</v>
      </c>
      <c r="BO7" s="408"/>
      <c r="BP7" s="408"/>
      <c r="BQ7" s="408"/>
      <c r="BR7" s="408"/>
      <c r="BS7" s="408"/>
      <c r="BT7" s="408"/>
      <c r="BU7" s="409"/>
      <c r="BV7" s="407">
        <v>12201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12449809</v>
      </c>
      <c r="CU7" s="408"/>
      <c r="CV7" s="408"/>
      <c r="CW7" s="408"/>
      <c r="CX7" s="408"/>
      <c r="CY7" s="408"/>
      <c r="CZ7" s="408"/>
      <c r="DA7" s="409"/>
      <c r="DB7" s="407">
        <v>12022222</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849681</v>
      </c>
      <c r="BO8" s="408"/>
      <c r="BP8" s="408"/>
      <c r="BQ8" s="408"/>
      <c r="BR8" s="408"/>
      <c r="BS8" s="408"/>
      <c r="BT8" s="408"/>
      <c r="BU8" s="409"/>
      <c r="BV8" s="407">
        <v>955555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0.62</v>
      </c>
      <c r="CU8" s="448"/>
      <c r="CV8" s="448"/>
      <c r="CW8" s="448"/>
      <c r="CX8" s="448"/>
      <c r="CY8" s="448"/>
      <c r="CZ8" s="448"/>
      <c r="DA8" s="449"/>
      <c r="DB8" s="447">
        <v>0.63</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47682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-105874</v>
      </c>
      <c r="BO9" s="408"/>
      <c r="BP9" s="408"/>
      <c r="BQ9" s="408"/>
      <c r="BR9" s="408"/>
      <c r="BS9" s="408"/>
      <c r="BT9" s="408"/>
      <c r="BU9" s="409"/>
      <c r="BV9" s="407">
        <v>-222322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14.3</v>
      </c>
      <c r="CU9" s="405"/>
      <c r="CV9" s="405"/>
      <c r="CW9" s="405"/>
      <c r="CX9" s="405"/>
      <c r="CY9" s="405"/>
      <c r="CZ9" s="405"/>
      <c r="DA9" s="406"/>
      <c r="DB9" s="404">
        <v>13</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47768</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356</v>
      </c>
      <c r="BO10" s="408"/>
      <c r="BP10" s="408"/>
      <c r="BQ10" s="408"/>
      <c r="BR10" s="408"/>
      <c r="BS10" s="408"/>
      <c r="BT10" s="408"/>
      <c r="BU10" s="409"/>
      <c r="BV10" s="407">
        <v>401</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119</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47830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119</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47469</v>
      </c>
      <c r="S13" s="492"/>
      <c r="T13" s="492"/>
      <c r="U13" s="492"/>
      <c r="V13" s="493"/>
      <c r="W13" s="423" t="s">
        <v>131</v>
      </c>
      <c r="X13" s="424"/>
      <c r="Y13" s="424"/>
      <c r="Z13" s="424"/>
      <c r="AA13" s="424"/>
      <c r="AB13" s="414"/>
      <c r="AC13" s="458">
        <v>2832</v>
      </c>
      <c r="AD13" s="459"/>
      <c r="AE13" s="459"/>
      <c r="AF13" s="459"/>
      <c r="AG13" s="501"/>
      <c r="AH13" s="458">
        <v>3045</v>
      </c>
      <c r="AI13" s="459"/>
      <c r="AJ13" s="459"/>
      <c r="AK13" s="459"/>
      <c r="AL13" s="460"/>
      <c r="AM13" s="436" t="s">
        <v>132</v>
      </c>
      <c r="AN13" s="437"/>
      <c r="AO13" s="437"/>
      <c r="AP13" s="437"/>
      <c r="AQ13" s="437"/>
      <c r="AR13" s="437"/>
      <c r="AS13" s="437"/>
      <c r="AT13" s="438"/>
      <c r="AU13" s="439" t="s">
        <v>119</v>
      </c>
      <c r="AV13" s="440"/>
      <c r="AW13" s="440"/>
      <c r="AX13" s="440"/>
      <c r="AY13" s="441" t="s">
        <v>133</v>
      </c>
      <c r="AZ13" s="442"/>
      <c r="BA13" s="442"/>
      <c r="BB13" s="442"/>
      <c r="BC13" s="442"/>
      <c r="BD13" s="442"/>
      <c r="BE13" s="442"/>
      <c r="BF13" s="442"/>
      <c r="BG13" s="442"/>
      <c r="BH13" s="442"/>
      <c r="BI13" s="442"/>
      <c r="BJ13" s="442"/>
      <c r="BK13" s="442"/>
      <c r="BL13" s="442"/>
      <c r="BM13" s="443"/>
      <c r="BN13" s="407">
        <v>-105518</v>
      </c>
      <c r="BO13" s="408"/>
      <c r="BP13" s="408"/>
      <c r="BQ13" s="408"/>
      <c r="BR13" s="408"/>
      <c r="BS13" s="408"/>
      <c r="BT13" s="408"/>
      <c r="BU13" s="409"/>
      <c r="BV13" s="407">
        <v>-221921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8.3000000000000007</v>
      </c>
      <c r="CU13" s="405"/>
      <c r="CV13" s="405"/>
      <c r="CW13" s="405"/>
      <c r="CX13" s="405"/>
      <c r="CY13" s="405"/>
      <c r="CZ13" s="405"/>
      <c r="DA13" s="406"/>
      <c r="DB13" s="404">
        <v>7.8</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47982</v>
      </c>
      <c r="S14" s="492"/>
      <c r="T14" s="492"/>
      <c r="U14" s="492"/>
      <c r="V14" s="493"/>
      <c r="W14" s="397"/>
      <c r="X14" s="398"/>
      <c r="Y14" s="398"/>
      <c r="Z14" s="398"/>
      <c r="AA14" s="398"/>
      <c r="AB14" s="387"/>
      <c r="AC14" s="494">
        <v>11.5</v>
      </c>
      <c r="AD14" s="495"/>
      <c r="AE14" s="495"/>
      <c r="AF14" s="495"/>
      <c r="AG14" s="496"/>
      <c r="AH14" s="494">
        <v>12.3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47656</v>
      </c>
      <c r="S15" s="492"/>
      <c r="T15" s="492"/>
      <c r="U15" s="492"/>
      <c r="V15" s="493"/>
      <c r="W15" s="423" t="s">
        <v>137</v>
      </c>
      <c r="X15" s="424"/>
      <c r="Y15" s="424"/>
      <c r="Z15" s="424"/>
      <c r="AA15" s="424"/>
      <c r="AB15" s="414"/>
      <c r="AC15" s="458">
        <v>7785</v>
      </c>
      <c r="AD15" s="459"/>
      <c r="AE15" s="459"/>
      <c r="AF15" s="459"/>
      <c r="AG15" s="501"/>
      <c r="AH15" s="458">
        <v>7959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6567263</v>
      </c>
      <c r="BO15" s="371"/>
      <c r="BP15" s="371"/>
      <c r="BQ15" s="371"/>
      <c r="BR15" s="371"/>
      <c r="BS15" s="371"/>
      <c r="BT15" s="371"/>
      <c r="BU15" s="372"/>
      <c r="BV15" s="370">
        <v>6247560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31.6</v>
      </c>
      <c r="AD16" s="495"/>
      <c r="AE16" s="495"/>
      <c r="AF16" s="495"/>
      <c r="AG16" s="496"/>
      <c r="AH16" s="494">
        <v>32.1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10477038</v>
      </c>
      <c r="BO16" s="408"/>
      <c r="BP16" s="408"/>
      <c r="BQ16" s="408"/>
      <c r="BR16" s="408"/>
      <c r="BS16" s="408"/>
      <c r="BT16" s="408"/>
      <c r="BU16" s="409"/>
      <c r="BV16" s="407">
        <v>10130242</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13995</v>
      </c>
      <c r="AD17" s="459"/>
      <c r="AE17" s="459"/>
      <c r="AF17" s="459"/>
      <c r="AG17" s="501"/>
      <c r="AH17" s="458">
        <v>13797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8272194</v>
      </c>
      <c r="BO17" s="408"/>
      <c r="BP17" s="408"/>
      <c r="BQ17" s="408"/>
      <c r="BR17" s="408"/>
      <c r="BS17" s="408"/>
      <c r="BT17" s="408"/>
      <c r="BU17" s="409"/>
      <c r="BV17" s="407">
        <v>7865163</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206.94</v>
      </c>
      <c r="M18" s="531"/>
      <c r="N18" s="531"/>
      <c r="O18" s="531"/>
      <c r="P18" s="531"/>
      <c r="Q18" s="531"/>
      <c r="R18" s="532"/>
      <c r="S18" s="532"/>
      <c r="T18" s="532"/>
      <c r="U18" s="532"/>
      <c r="V18" s="533"/>
      <c r="W18" s="425"/>
      <c r="X18" s="426"/>
      <c r="Y18" s="426"/>
      <c r="Z18" s="426"/>
      <c r="AA18" s="426"/>
      <c r="AB18" s="417"/>
      <c r="AC18" s="534">
        <v>56.9</v>
      </c>
      <c r="AD18" s="535"/>
      <c r="AE18" s="535"/>
      <c r="AF18" s="535"/>
      <c r="AG18" s="536"/>
      <c r="AH18" s="534">
        <v>55.6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11786850</v>
      </c>
      <c r="BO18" s="408"/>
      <c r="BP18" s="408"/>
      <c r="BQ18" s="408"/>
      <c r="BR18" s="408"/>
      <c r="BS18" s="408"/>
      <c r="BT18" s="408"/>
      <c r="BU18" s="409"/>
      <c r="BV18" s="407">
        <v>11380336</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230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15369111</v>
      </c>
      <c r="BO19" s="408"/>
      <c r="BP19" s="408"/>
      <c r="BQ19" s="408"/>
      <c r="BR19" s="408"/>
      <c r="BS19" s="408"/>
      <c r="BT19" s="408"/>
      <c r="BU19" s="409"/>
      <c r="BV19" s="407">
        <v>15380784</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16573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18887881</v>
      </c>
      <c r="BO22" s="371"/>
      <c r="BP22" s="371"/>
      <c r="BQ22" s="371"/>
      <c r="BR22" s="371"/>
      <c r="BS22" s="371"/>
      <c r="BT22" s="371"/>
      <c r="BU22" s="372"/>
      <c r="BV22" s="370">
        <v>19935326</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9373248</v>
      </c>
      <c r="BO23" s="408"/>
      <c r="BP23" s="408"/>
      <c r="BQ23" s="408"/>
      <c r="BR23" s="408"/>
      <c r="BS23" s="408"/>
      <c r="BT23" s="408"/>
      <c r="BU23" s="409"/>
      <c r="BV23" s="407">
        <v>10439348</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9200</v>
      </c>
      <c r="R24" s="459"/>
      <c r="S24" s="459"/>
      <c r="T24" s="459"/>
      <c r="U24" s="459"/>
      <c r="V24" s="501"/>
      <c r="W24" s="553"/>
      <c r="X24" s="554"/>
      <c r="Y24" s="555"/>
      <c r="Z24" s="457" t="s">
        <v>162</v>
      </c>
      <c r="AA24" s="437"/>
      <c r="AB24" s="437"/>
      <c r="AC24" s="437"/>
      <c r="AD24" s="437"/>
      <c r="AE24" s="437"/>
      <c r="AF24" s="437"/>
      <c r="AG24" s="438"/>
      <c r="AH24" s="458">
        <v>332</v>
      </c>
      <c r="AI24" s="459"/>
      <c r="AJ24" s="459"/>
      <c r="AK24" s="459"/>
      <c r="AL24" s="501"/>
      <c r="AM24" s="458">
        <v>975416</v>
      </c>
      <c r="AN24" s="459"/>
      <c r="AO24" s="459"/>
      <c r="AP24" s="459"/>
      <c r="AQ24" s="459"/>
      <c r="AR24" s="501"/>
      <c r="AS24" s="458">
        <v>2938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11497425</v>
      </c>
      <c r="BO24" s="408"/>
      <c r="BP24" s="408"/>
      <c r="BQ24" s="408"/>
      <c r="BR24" s="408"/>
      <c r="BS24" s="408"/>
      <c r="BT24" s="408"/>
      <c r="BU24" s="409"/>
      <c r="BV24" s="407">
        <v>11950843</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6950</v>
      </c>
      <c r="R25" s="459"/>
      <c r="S25" s="459"/>
      <c r="T25" s="459"/>
      <c r="U25" s="459"/>
      <c r="V25" s="501"/>
      <c r="W25" s="553"/>
      <c r="X25" s="554"/>
      <c r="Y25" s="555"/>
      <c r="Z25" s="457" t="s">
        <v>165</v>
      </c>
      <c r="AA25" s="437"/>
      <c r="AB25" s="437"/>
      <c r="AC25" s="437"/>
      <c r="AD25" s="437"/>
      <c r="AE25" s="437"/>
      <c r="AF25" s="437"/>
      <c r="AG25" s="438"/>
      <c r="AH25" s="458">
        <v>53</v>
      </c>
      <c r="AI25" s="459"/>
      <c r="AJ25" s="459"/>
      <c r="AK25" s="459"/>
      <c r="AL25" s="501"/>
      <c r="AM25" s="458">
        <v>139655</v>
      </c>
      <c r="AN25" s="459"/>
      <c r="AO25" s="459"/>
      <c r="AP25" s="459"/>
      <c r="AQ25" s="459"/>
      <c r="AR25" s="501"/>
      <c r="AS25" s="458">
        <v>2635</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6429929</v>
      </c>
      <c r="BO25" s="371"/>
      <c r="BP25" s="371"/>
      <c r="BQ25" s="371"/>
      <c r="BR25" s="371"/>
      <c r="BS25" s="371"/>
      <c r="BT25" s="371"/>
      <c r="BU25" s="372"/>
      <c r="BV25" s="370">
        <v>6343639</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5750</v>
      </c>
      <c r="R26" s="459"/>
      <c r="S26" s="459"/>
      <c r="T26" s="459"/>
      <c r="U26" s="459"/>
      <c r="V26" s="501"/>
      <c r="W26" s="553"/>
      <c r="X26" s="554"/>
      <c r="Y26" s="555"/>
      <c r="Z26" s="457" t="s">
        <v>168</v>
      </c>
      <c r="AA26" s="559"/>
      <c r="AB26" s="559"/>
      <c r="AC26" s="559"/>
      <c r="AD26" s="559"/>
      <c r="AE26" s="559"/>
      <c r="AF26" s="559"/>
      <c r="AG26" s="560"/>
      <c r="AH26" s="458">
        <v>12</v>
      </c>
      <c r="AI26" s="459"/>
      <c r="AJ26" s="459"/>
      <c r="AK26" s="459"/>
      <c r="AL26" s="501"/>
      <c r="AM26" s="458">
        <v>40116</v>
      </c>
      <c r="AN26" s="459"/>
      <c r="AO26" s="459"/>
      <c r="AP26" s="459"/>
      <c r="AQ26" s="459"/>
      <c r="AR26" s="501"/>
      <c r="AS26" s="458">
        <v>3343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4350</v>
      </c>
      <c r="R27" s="459"/>
      <c r="S27" s="459"/>
      <c r="T27" s="459"/>
      <c r="U27" s="459"/>
      <c r="V27" s="501"/>
      <c r="W27" s="553"/>
      <c r="X27" s="554"/>
      <c r="Y27" s="555"/>
      <c r="Z27" s="457" t="s">
        <v>171</v>
      </c>
      <c r="AA27" s="437"/>
      <c r="AB27" s="437"/>
      <c r="AC27" s="437"/>
      <c r="AD27" s="437"/>
      <c r="AE27" s="437"/>
      <c r="AF27" s="437"/>
      <c r="AG27" s="438"/>
      <c r="AH27" s="458">
        <v>4</v>
      </c>
      <c r="AI27" s="459"/>
      <c r="AJ27" s="459"/>
      <c r="AK27" s="459"/>
      <c r="AL27" s="501"/>
      <c r="AM27" s="458">
        <v>16076</v>
      </c>
      <c r="AN27" s="459"/>
      <c r="AO27" s="459"/>
      <c r="AP27" s="459"/>
      <c r="AQ27" s="459"/>
      <c r="AR27" s="501"/>
      <c r="AS27" s="458">
        <v>4019</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152160</v>
      </c>
      <c r="BO27" s="527"/>
      <c r="BP27" s="527"/>
      <c r="BQ27" s="527"/>
      <c r="BR27" s="527"/>
      <c r="BS27" s="527"/>
      <c r="BT27" s="527"/>
      <c r="BU27" s="528"/>
      <c r="BV27" s="526">
        <v>152138</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3850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2543889</v>
      </c>
      <c r="BO28" s="371"/>
      <c r="BP28" s="371"/>
      <c r="BQ28" s="371"/>
      <c r="BR28" s="371"/>
      <c r="BS28" s="371"/>
      <c r="BT28" s="371"/>
      <c r="BU28" s="372"/>
      <c r="BV28" s="370">
        <v>2543533</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16</v>
      </c>
      <c r="M29" s="459"/>
      <c r="N29" s="459"/>
      <c r="O29" s="459"/>
      <c r="P29" s="501"/>
      <c r="Q29" s="458">
        <v>3600</v>
      </c>
      <c r="R29" s="459"/>
      <c r="S29" s="459"/>
      <c r="T29" s="459"/>
      <c r="U29" s="459"/>
      <c r="V29" s="501"/>
      <c r="W29" s="556"/>
      <c r="X29" s="557"/>
      <c r="Y29" s="558"/>
      <c r="Z29" s="457" t="s">
        <v>177</v>
      </c>
      <c r="AA29" s="437"/>
      <c r="AB29" s="437"/>
      <c r="AC29" s="437"/>
      <c r="AD29" s="437"/>
      <c r="AE29" s="437"/>
      <c r="AF29" s="437"/>
      <c r="AG29" s="438"/>
      <c r="AH29" s="458">
        <v>336</v>
      </c>
      <c r="AI29" s="459"/>
      <c r="AJ29" s="459"/>
      <c r="AK29" s="459"/>
      <c r="AL29" s="501"/>
      <c r="AM29" s="458">
        <v>991492</v>
      </c>
      <c r="AN29" s="459"/>
      <c r="AO29" s="459"/>
      <c r="AP29" s="459"/>
      <c r="AQ29" s="459"/>
      <c r="AR29" s="501"/>
      <c r="AS29" s="458">
        <v>2951</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814490</v>
      </c>
      <c r="BO29" s="408"/>
      <c r="BP29" s="408"/>
      <c r="BQ29" s="408"/>
      <c r="BR29" s="408"/>
      <c r="BS29" s="408"/>
      <c r="BT29" s="408"/>
      <c r="BU29" s="409"/>
      <c r="BV29" s="407">
        <v>762859</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3889508</v>
      </c>
      <c r="BO30" s="527"/>
      <c r="BP30" s="527"/>
      <c r="BQ30" s="527"/>
      <c r="BR30" s="527"/>
      <c r="BS30" s="527"/>
      <c r="BT30" s="527"/>
      <c r="BU30" s="528"/>
      <c r="BV30" s="526">
        <v>3659772</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山形県消防補償等組合</v>
      </c>
      <c r="BZ34" s="598"/>
      <c r="CA34" s="598"/>
      <c r="CB34" s="598"/>
      <c r="CC34" s="598"/>
      <c r="CD34" s="598"/>
      <c r="CE34" s="598"/>
      <c r="CF34" s="598"/>
      <c r="CG34" s="598"/>
      <c r="CH34" s="598"/>
      <c r="CI34" s="598"/>
      <c r="CJ34" s="598"/>
      <c r="CK34" s="598"/>
      <c r="CL34" s="598"/>
      <c r="CM34" s="598"/>
      <c r="CN34" s="181"/>
      <c r="CO34" s="597">
        <f>IF(CQ34="","",MAX(C34:D43,U34:V43,AM34:AN43,BE34:BF43,BW34:BX43)+1)</f>
        <v>18</v>
      </c>
      <c r="CP34" s="597"/>
      <c r="CQ34" s="598" t="str">
        <f>IF('各会計、関係団体の財政状況及び健全化判断比率'!BS7="","",'各会計、関係団体の財政状況及び健全化判断比率'!BS7)</f>
        <v>東根育英会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市営墓地特別会計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IF('各会計、関係団体の財政状況及び健全化判断比率'!B32="","",'各会計、関係団体の財政状況及び健全化判断比率'!B32)</f>
        <v>工業用水道事業会計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山形県自治会館管理組合</v>
      </c>
      <c r="BZ35" s="598"/>
      <c r="CA35" s="598"/>
      <c r="CB35" s="598"/>
      <c r="CC35" s="598"/>
      <c r="CD35" s="598"/>
      <c r="CE35" s="598"/>
      <c r="CF35" s="598"/>
      <c r="CG35" s="598"/>
      <c r="CH35" s="598"/>
      <c r="CI35" s="598"/>
      <c r="CJ35" s="598"/>
      <c r="CK35" s="598"/>
      <c r="CL35" s="598"/>
      <c r="CM35" s="598"/>
      <c r="CN35" s="181"/>
      <c r="CO35" s="597">
        <f t="shared" ref="CO35:CO43" si="3">IF(CQ35="","",CO34+1)</f>
        <v>19</v>
      </c>
      <c r="CP35" s="597"/>
      <c r="CQ35" s="598" t="str">
        <f>IF('各会計、関係団体の財政状況及び健全化判断比率'!BS8="","",'各会計、関係団体の財政状況及び健全化判断比率'!BS8)</f>
        <v>東根市スポーツ協会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8</v>
      </c>
      <c r="AN36" s="597"/>
      <c r="AO36" s="598" t="str">
        <f>IF('各会計、関係団体の財政状況及び健全化判断比率'!B33="","",'各会計、関係団体の財政状況及び健全化判断比率'!B33)</f>
        <v>公共下水道事業会計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山形県市町村職員退職手当組合</v>
      </c>
      <c r="BZ36" s="598"/>
      <c r="CA36" s="598"/>
      <c r="CB36" s="598"/>
      <c r="CC36" s="598"/>
      <c r="CD36" s="598"/>
      <c r="CE36" s="598"/>
      <c r="CF36" s="598"/>
      <c r="CG36" s="598"/>
      <c r="CH36" s="598"/>
      <c r="CI36" s="598"/>
      <c r="CJ36" s="598"/>
      <c r="CK36" s="598"/>
      <c r="CL36" s="598"/>
      <c r="CM36" s="598"/>
      <c r="CN36" s="181"/>
      <c r="CO36" s="597">
        <f t="shared" si="3"/>
        <v>20</v>
      </c>
      <c r="CP36" s="597"/>
      <c r="CQ36" s="598" t="str">
        <f>IF('各会計、関係団体の財政状況及び健全化判断比率'!BS9="","",'各会計、関係団体の財政状況及び健全化判断比率'!BS9)</f>
        <v>東根市土地開発公社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12</v>
      </c>
      <c r="BX37" s="597"/>
      <c r="BY37" s="598" t="str">
        <f>IF('各会計、関係団体の財政状況及び健全化判断比率'!B71="","",'各会計、関係団体の財政状況及び健全化判断比率'!B71)</f>
        <v>東根市外二市一町共立衛生処理組合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13</v>
      </c>
      <c r="BX38" s="597"/>
      <c r="BY38" s="598" t="str">
        <f>IF('各会計、関係団体の財政状況及び健全化判断比率'!B72="","",'各会計、関係団体の財政状況及び健全化判断比率'!B72)</f>
        <v>北村山広域行政事務組合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14</v>
      </c>
      <c r="BX39" s="597"/>
      <c r="BY39" s="598" t="str">
        <f>IF('各会計、関係団体の財政状況及び健全化判断比率'!B73="","",'各会計、関係団体の財政状況及び健全化判断比率'!B73)</f>
        <v>河北町ほか２市広域斎場事務組合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15</v>
      </c>
      <c r="BX40" s="597"/>
      <c r="BY40" s="598" t="str">
        <f>IF('各会計、関係団体の財政状況及び健全化判断比率'!B74="","",'各会計、関係団体の財政状況及び健全化判断比率'!B74)</f>
        <v>山形県後期高齢者医療広域連合（普通会計分）</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16</v>
      </c>
      <c r="BX41" s="597"/>
      <c r="BY41" s="598" t="str">
        <f>IF('各会計、関係団体の財政状況及び健全化判断比率'!B75="","",'各会計、関係団体の財政状況及び健全化判断比率'!B75)</f>
        <v>山形県後期高齢者医療広域連合（事業会計分）</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17</v>
      </c>
      <c r="BX42" s="597"/>
      <c r="BY42" s="598" t="str">
        <f>IF('各会計、関係団体の財政状況及び健全化判断比率'!B76="","",'各会計、関係団体の財政状況及び健全化判断比率'!B76)</f>
        <v>北村山公立病院組合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ISf2zQwVQexaOsNSP8mdbCmZJrEyqE8Wh0nY+rr63doN4wg5aFKpLxyXdbEwWsCJanIKwuLM/ebpOY4gwFRe2A==" saltValue="trItx/WUsgT2TVykLzmlt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2" t="s">
        <v>535</v>
      </c>
      <c r="D34" s="1152"/>
      <c r="E34" s="1153"/>
      <c r="F34" s="32">
        <v>23.18</v>
      </c>
      <c r="G34" s="33">
        <v>22.4</v>
      </c>
      <c r="H34" s="33">
        <v>22.02</v>
      </c>
      <c r="I34" s="33">
        <v>20.67</v>
      </c>
      <c r="J34" s="34">
        <v>20.7</v>
      </c>
      <c r="K34" s="22"/>
      <c r="L34" s="22"/>
      <c r="M34" s="22"/>
      <c r="N34" s="22"/>
      <c r="O34" s="22"/>
      <c r="P34" s="22"/>
    </row>
    <row r="35" spans="1:16" ht="39" customHeight="1" x14ac:dyDescent="0.15">
      <c r="A35" s="22"/>
      <c r="B35" s="35"/>
      <c r="C35" s="1146" t="s">
        <v>536</v>
      </c>
      <c r="D35" s="1147"/>
      <c r="E35" s="1148"/>
      <c r="F35" s="36">
        <v>5.07</v>
      </c>
      <c r="G35" s="37">
        <v>5.9</v>
      </c>
      <c r="H35" s="37">
        <v>6.54</v>
      </c>
      <c r="I35" s="37">
        <v>7.35</v>
      </c>
      <c r="J35" s="38">
        <v>7.93</v>
      </c>
      <c r="K35" s="22"/>
      <c r="L35" s="22"/>
      <c r="M35" s="22"/>
      <c r="N35" s="22"/>
      <c r="O35" s="22"/>
      <c r="P35" s="22"/>
    </row>
    <row r="36" spans="1:16" ht="39" customHeight="1" x14ac:dyDescent="0.15">
      <c r="A36" s="22"/>
      <c r="B36" s="35"/>
      <c r="C36" s="1146" t="s">
        <v>537</v>
      </c>
      <c r="D36" s="1147"/>
      <c r="E36" s="1148"/>
      <c r="F36" s="36">
        <v>5.2</v>
      </c>
      <c r="G36" s="37">
        <v>5.58</v>
      </c>
      <c r="H36" s="37">
        <v>9.81</v>
      </c>
      <c r="I36" s="37">
        <v>7.91</v>
      </c>
      <c r="J36" s="38">
        <v>6.77</v>
      </c>
      <c r="K36" s="22"/>
      <c r="L36" s="22"/>
      <c r="M36" s="22"/>
      <c r="N36" s="22"/>
      <c r="O36" s="22"/>
      <c r="P36" s="22"/>
    </row>
    <row r="37" spans="1:16" ht="39" customHeight="1" x14ac:dyDescent="0.15">
      <c r="A37" s="22"/>
      <c r="B37" s="35"/>
      <c r="C37" s="1146" t="s">
        <v>538</v>
      </c>
      <c r="D37" s="1147"/>
      <c r="E37" s="1148"/>
      <c r="F37" s="36" t="s">
        <v>488</v>
      </c>
      <c r="G37" s="37">
        <v>1.25</v>
      </c>
      <c r="H37" s="37">
        <v>1.64</v>
      </c>
      <c r="I37" s="37">
        <v>2.14</v>
      </c>
      <c r="J37" s="38">
        <v>1.74</v>
      </c>
      <c r="K37" s="22"/>
      <c r="L37" s="22"/>
      <c r="M37" s="22"/>
      <c r="N37" s="22"/>
      <c r="O37" s="22"/>
      <c r="P37" s="22"/>
    </row>
    <row r="38" spans="1:16" ht="39" customHeight="1" x14ac:dyDescent="0.15">
      <c r="A38" s="22"/>
      <c r="B38" s="35"/>
      <c r="C38" s="1146" t="s">
        <v>539</v>
      </c>
      <c r="D38" s="1147"/>
      <c r="E38" s="1148"/>
      <c r="F38" s="36">
        <v>0.71</v>
      </c>
      <c r="G38" s="37">
        <v>1.74</v>
      </c>
      <c r="H38" s="37">
        <v>1.92</v>
      </c>
      <c r="I38" s="37">
        <v>1.74</v>
      </c>
      <c r="J38" s="38">
        <v>1.17</v>
      </c>
      <c r="K38" s="22"/>
      <c r="L38" s="22"/>
      <c r="M38" s="22"/>
      <c r="N38" s="22"/>
      <c r="O38" s="22"/>
      <c r="P38" s="22"/>
    </row>
    <row r="39" spans="1:16" ht="39" customHeight="1" x14ac:dyDescent="0.15">
      <c r="A39" s="22"/>
      <c r="B39" s="35"/>
      <c r="C39" s="1146" t="s">
        <v>540</v>
      </c>
      <c r="D39" s="1147"/>
      <c r="E39" s="1148"/>
      <c r="F39" s="36">
        <v>1.26</v>
      </c>
      <c r="G39" s="37">
        <v>1.29</v>
      </c>
      <c r="H39" s="37">
        <v>1.79</v>
      </c>
      <c r="I39" s="37">
        <v>1.1100000000000001</v>
      </c>
      <c r="J39" s="38">
        <v>1.1399999999999999</v>
      </c>
      <c r="K39" s="22"/>
      <c r="L39" s="22"/>
      <c r="M39" s="22"/>
      <c r="N39" s="22"/>
      <c r="O39" s="22"/>
      <c r="P39" s="22"/>
    </row>
    <row r="40" spans="1:16" ht="39" customHeight="1" x14ac:dyDescent="0.15">
      <c r="A40" s="22"/>
      <c r="B40" s="35"/>
      <c r="C40" s="1146" t="s">
        <v>541</v>
      </c>
      <c r="D40" s="1147"/>
      <c r="E40" s="1148"/>
      <c r="F40" s="36">
        <v>0.01</v>
      </c>
      <c r="G40" s="37">
        <v>0.03</v>
      </c>
      <c r="H40" s="37">
        <v>0.02</v>
      </c>
      <c r="I40" s="37">
        <v>0.03</v>
      </c>
      <c r="J40" s="38">
        <v>0.04</v>
      </c>
      <c r="K40" s="22"/>
      <c r="L40" s="22"/>
      <c r="M40" s="22"/>
      <c r="N40" s="22"/>
      <c r="O40" s="22"/>
      <c r="P40" s="22"/>
    </row>
    <row r="41" spans="1:16" ht="39" customHeight="1" x14ac:dyDescent="0.15">
      <c r="A41" s="22"/>
      <c r="B41" s="35"/>
      <c r="C41" s="1146" t="s">
        <v>542</v>
      </c>
      <c r="D41" s="1147"/>
      <c r="E41" s="1148"/>
      <c r="F41" s="36">
        <v>0.13</v>
      </c>
      <c r="G41" s="37">
        <v>0.13</v>
      </c>
      <c r="H41" s="37">
        <v>0.03</v>
      </c>
      <c r="I41" s="37">
        <v>0.03</v>
      </c>
      <c r="J41" s="38">
        <v>0.04</v>
      </c>
      <c r="K41" s="22"/>
      <c r="L41" s="22"/>
      <c r="M41" s="22"/>
      <c r="N41" s="22"/>
      <c r="O41" s="22"/>
      <c r="P41" s="22"/>
    </row>
    <row r="42" spans="1:16" ht="39" customHeight="1" x14ac:dyDescent="0.15">
      <c r="A42" s="22"/>
      <c r="B42" s="39"/>
      <c r="C42" s="1146" t="s">
        <v>543</v>
      </c>
      <c r="D42" s="1147"/>
      <c r="E42" s="1148"/>
      <c r="F42" s="36" t="s">
        <v>488</v>
      </c>
      <c r="G42" s="37" t="s">
        <v>488</v>
      </c>
      <c r="H42" s="37" t="s">
        <v>488</v>
      </c>
      <c r="I42" s="37" t="s">
        <v>488</v>
      </c>
      <c r="J42" s="38" t="s">
        <v>488</v>
      </c>
      <c r="K42" s="22"/>
      <c r="L42" s="22"/>
      <c r="M42" s="22"/>
      <c r="N42" s="22"/>
      <c r="O42" s="22"/>
      <c r="P42" s="22"/>
    </row>
    <row r="43" spans="1:16" ht="39" customHeight="1" thickBot="1" x14ac:dyDescent="0.2">
      <c r="A43" s="22"/>
      <c r="B43" s="40"/>
      <c r="C43" s="1149" t="s">
        <v>544</v>
      </c>
      <c r="D43" s="1150"/>
      <c r="E43" s="1151"/>
      <c r="F43" s="41">
        <v>1.18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h6sPtgXPm/dvoJ0KzyxZoL1fRhdKA1DECqm6sMc2or3Qbj+rFbTBLTxBvEftr2gMwsiUnZ1kHounL4nuPSkkg==" saltValue="QAqLE4d/gP6PyUW+DeD6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4" t="s">
        <v>9</v>
      </c>
      <c r="C45" s="1155"/>
      <c r="D45" s="58"/>
      <c r="E45" s="1160" t="s">
        <v>10</v>
      </c>
      <c r="F45" s="1160"/>
      <c r="G45" s="1160"/>
      <c r="H45" s="1160"/>
      <c r="I45" s="1160"/>
      <c r="J45" s="1161"/>
      <c r="K45" s="59">
        <v>1824</v>
      </c>
      <c r="L45" s="60">
        <v>1874</v>
      </c>
      <c r="M45" s="60">
        <v>1939</v>
      </c>
      <c r="N45" s="60">
        <v>2007</v>
      </c>
      <c r="O45" s="61">
        <v>2201</v>
      </c>
      <c r="P45" s="48"/>
      <c r="Q45" s="48"/>
      <c r="R45" s="48"/>
      <c r="S45" s="48"/>
      <c r="T45" s="48"/>
      <c r="U45" s="48"/>
    </row>
    <row r="46" spans="1:21" ht="30.75" customHeight="1" x14ac:dyDescent="0.15">
      <c r="A46" s="48"/>
      <c r="B46" s="1156"/>
      <c r="C46" s="1157"/>
      <c r="D46" s="62"/>
      <c r="E46" s="1162" t="s">
        <v>11</v>
      </c>
      <c r="F46" s="1162"/>
      <c r="G46" s="1162"/>
      <c r="H46" s="1162"/>
      <c r="I46" s="1162"/>
      <c r="J46" s="1163"/>
      <c r="K46" s="63" t="s">
        <v>488</v>
      </c>
      <c r="L46" s="64" t="s">
        <v>488</v>
      </c>
      <c r="M46" s="64" t="s">
        <v>488</v>
      </c>
      <c r="N46" s="64" t="s">
        <v>488</v>
      </c>
      <c r="O46" s="65" t="s">
        <v>488</v>
      </c>
      <c r="P46" s="48"/>
      <c r="Q46" s="48"/>
      <c r="R46" s="48"/>
      <c r="S46" s="48"/>
      <c r="T46" s="48"/>
      <c r="U46" s="48"/>
    </row>
    <row r="47" spans="1:21" ht="30.75" customHeight="1" x14ac:dyDescent="0.15">
      <c r="A47" s="48"/>
      <c r="B47" s="1156"/>
      <c r="C47" s="1157"/>
      <c r="D47" s="62"/>
      <c r="E47" s="1162" t="s">
        <v>12</v>
      </c>
      <c r="F47" s="1162"/>
      <c r="G47" s="1162"/>
      <c r="H47" s="1162"/>
      <c r="I47" s="1162"/>
      <c r="J47" s="1163"/>
      <c r="K47" s="63" t="s">
        <v>488</v>
      </c>
      <c r="L47" s="64" t="s">
        <v>488</v>
      </c>
      <c r="M47" s="64" t="s">
        <v>488</v>
      </c>
      <c r="N47" s="64" t="s">
        <v>488</v>
      </c>
      <c r="O47" s="65" t="s">
        <v>488</v>
      </c>
      <c r="P47" s="48"/>
      <c r="Q47" s="48"/>
      <c r="R47" s="48"/>
      <c r="S47" s="48"/>
      <c r="T47" s="48"/>
      <c r="U47" s="48"/>
    </row>
    <row r="48" spans="1:21" ht="30.75" customHeight="1" x14ac:dyDescent="0.15">
      <c r="A48" s="48"/>
      <c r="B48" s="1156"/>
      <c r="C48" s="1157"/>
      <c r="D48" s="62"/>
      <c r="E48" s="1162" t="s">
        <v>13</v>
      </c>
      <c r="F48" s="1162"/>
      <c r="G48" s="1162"/>
      <c r="H48" s="1162"/>
      <c r="I48" s="1162"/>
      <c r="J48" s="1163"/>
      <c r="K48" s="63">
        <v>506</v>
      </c>
      <c r="L48" s="64">
        <v>413</v>
      </c>
      <c r="M48" s="64">
        <v>325</v>
      </c>
      <c r="N48" s="64">
        <v>312</v>
      </c>
      <c r="O48" s="65">
        <v>289</v>
      </c>
      <c r="P48" s="48"/>
      <c r="Q48" s="48"/>
      <c r="R48" s="48"/>
      <c r="S48" s="48"/>
      <c r="T48" s="48"/>
      <c r="U48" s="48"/>
    </row>
    <row r="49" spans="1:21" ht="30.75" customHeight="1" x14ac:dyDescent="0.15">
      <c r="A49" s="48"/>
      <c r="B49" s="1156"/>
      <c r="C49" s="1157"/>
      <c r="D49" s="62"/>
      <c r="E49" s="1162" t="s">
        <v>14</v>
      </c>
      <c r="F49" s="1162"/>
      <c r="G49" s="1162"/>
      <c r="H49" s="1162"/>
      <c r="I49" s="1162"/>
      <c r="J49" s="1163"/>
      <c r="K49" s="63">
        <v>281</v>
      </c>
      <c r="L49" s="64">
        <v>275</v>
      </c>
      <c r="M49" s="64">
        <v>236</v>
      </c>
      <c r="N49" s="64">
        <v>204</v>
      </c>
      <c r="O49" s="65">
        <v>235</v>
      </c>
      <c r="P49" s="48"/>
      <c r="Q49" s="48"/>
      <c r="R49" s="48"/>
      <c r="S49" s="48"/>
      <c r="T49" s="48"/>
      <c r="U49" s="48"/>
    </row>
    <row r="50" spans="1:21" ht="30.75" customHeight="1" x14ac:dyDescent="0.15">
      <c r="A50" s="48"/>
      <c r="B50" s="1156"/>
      <c r="C50" s="1157"/>
      <c r="D50" s="62"/>
      <c r="E50" s="1162" t="s">
        <v>15</v>
      </c>
      <c r="F50" s="1162"/>
      <c r="G50" s="1162"/>
      <c r="H50" s="1162"/>
      <c r="I50" s="1162"/>
      <c r="J50" s="1163"/>
      <c r="K50" s="63">
        <v>150</v>
      </c>
      <c r="L50" s="64">
        <v>138</v>
      </c>
      <c r="M50" s="64">
        <v>134</v>
      </c>
      <c r="N50" s="64">
        <v>98</v>
      </c>
      <c r="O50" s="65">
        <v>100</v>
      </c>
      <c r="P50" s="48"/>
      <c r="Q50" s="48"/>
      <c r="R50" s="48"/>
      <c r="S50" s="48"/>
      <c r="T50" s="48"/>
      <c r="U50" s="48"/>
    </row>
    <row r="51" spans="1:21" ht="30.75" customHeight="1" x14ac:dyDescent="0.15">
      <c r="A51" s="48"/>
      <c r="B51" s="1158"/>
      <c r="C51" s="1159"/>
      <c r="D51" s="66"/>
      <c r="E51" s="1162" t="s">
        <v>16</v>
      </c>
      <c r="F51" s="1162"/>
      <c r="G51" s="1162"/>
      <c r="H51" s="1162"/>
      <c r="I51" s="1162"/>
      <c r="J51" s="1163"/>
      <c r="K51" s="63" t="s">
        <v>488</v>
      </c>
      <c r="L51" s="64" t="s">
        <v>488</v>
      </c>
      <c r="M51" s="64" t="s">
        <v>488</v>
      </c>
      <c r="N51" s="64" t="s">
        <v>488</v>
      </c>
      <c r="O51" s="65" t="s">
        <v>488</v>
      </c>
      <c r="P51" s="48"/>
      <c r="Q51" s="48"/>
      <c r="R51" s="48"/>
      <c r="S51" s="48"/>
      <c r="T51" s="48"/>
      <c r="U51" s="48"/>
    </row>
    <row r="52" spans="1:21" ht="30.75" customHeight="1" x14ac:dyDescent="0.15">
      <c r="A52" s="48"/>
      <c r="B52" s="1164" t="s">
        <v>17</v>
      </c>
      <c r="C52" s="1165"/>
      <c r="D52" s="66"/>
      <c r="E52" s="1162" t="s">
        <v>18</v>
      </c>
      <c r="F52" s="1162"/>
      <c r="G52" s="1162"/>
      <c r="H52" s="1162"/>
      <c r="I52" s="1162"/>
      <c r="J52" s="1163"/>
      <c r="K52" s="63">
        <v>2123</v>
      </c>
      <c r="L52" s="64">
        <v>1897</v>
      </c>
      <c r="M52" s="64">
        <v>1801</v>
      </c>
      <c r="N52" s="64">
        <v>1831</v>
      </c>
      <c r="O52" s="65">
        <v>1782</v>
      </c>
      <c r="P52" s="48"/>
      <c r="Q52" s="48"/>
      <c r="R52" s="48"/>
      <c r="S52" s="48"/>
      <c r="T52" s="48"/>
      <c r="U52" s="48"/>
    </row>
    <row r="53" spans="1:21" ht="30.75" customHeight="1" thickBot="1" x14ac:dyDescent="0.2">
      <c r="A53" s="48"/>
      <c r="B53" s="1166" t="s">
        <v>19</v>
      </c>
      <c r="C53" s="1167"/>
      <c r="D53" s="67"/>
      <c r="E53" s="1168" t="s">
        <v>20</v>
      </c>
      <c r="F53" s="1168"/>
      <c r="G53" s="1168"/>
      <c r="H53" s="1168"/>
      <c r="I53" s="1168"/>
      <c r="J53" s="1169"/>
      <c r="K53" s="68">
        <v>638</v>
      </c>
      <c r="L53" s="69">
        <v>803</v>
      </c>
      <c r="M53" s="69">
        <v>833</v>
      </c>
      <c r="N53" s="69">
        <v>790</v>
      </c>
      <c r="O53" s="70">
        <v>1043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70" t="s">
        <v>24</v>
      </c>
      <c r="C58" s="1171"/>
      <c r="D58" s="1176" t="s">
        <v>25</v>
      </c>
      <c r="E58" s="1177"/>
      <c r="F58" s="1177"/>
      <c r="G58" s="1177"/>
      <c r="H58" s="1177"/>
      <c r="I58" s="1177"/>
      <c r="J58" s="1178"/>
      <c r="K58" s="83" t="s">
        <v>559</v>
      </c>
      <c r="L58" s="84" t="s">
        <v>559</v>
      </c>
      <c r="M58" s="84" t="s">
        <v>559</v>
      </c>
      <c r="N58" s="84" t="s">
        <v>559</v>
      </c>
      <c r="O58" s="85" t="s">
        <v>559</v>
      </c>
    </row>
    <row r="59" spans="1:21" ht="31.5" customHeight="1" x14ac:dyDescent="0.15">
      <c r="B59" s="1172"/>
      <c r="C59" s="1173"/>
      <c r="D59" s="1179" t="s">
        <v>26</v>
      </c>
      <c r="E59" s="1180"/>
      <c r="F59" s="1180"/>
      <c r="G59" s="1180"/>
      <c r="H59" s="1180"/>
      <c r="I59" s="1180"/>
      <c r="J59" s="1181"/>
      <c r="K59" s="86" t="s">
        <v>559</v>
      </c>
      <c r="L59" s="87" t="s">
        <v>559</v>
      </c>
      <c r="M59" s="87" t="s">
        <v>559</v>
      </c>
      <c r="N59" s="87" t="s">
        <v>559</v>
      </c>
      <c r="O59" s="88" t="s">
        <v>559</v>
      </c>
    </row>
    <row r="60" spans="1:21" ht="31.5" customHeight="1" thickBot="1" x14ac:dyDescent="0.2">
      <c r="B60" s="1174"/>
      <c r="C60" s="1175"/>
      <c r="D60" s="1182" t="s">
        <v>27</v>
      </c>
      <c r="E60" s="1183"/>
      <c r="F60" s="1183"/>
      <c r="G60" s="1183"/>
      <c r="H60" s="1183"/>
      <c r="I60" s="1183"/>
      <c r="J60" s="1184"/>
      <c r="K60" s="89" t="s">
        <v>559</v>
      </c>
      <c r="L60" s="90" t="s">
        <v>559</v>
      </c>
      <c r="M60" s="90" t="s">
        <v>559</v>
      </c>
      <c r="N60" s="90" t="s">
        <v>559</v>
      </c>
      <c r="O60" s="91" t="s">
        <v>559</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4W4MruTx9rC+9793BfbEFajvCzydzKR1KxiOE8mEqMd04nX38kyy64s+2Mg2oJGHweoM7+rbNQmanJENBlDzjQ==" saltValue="7otHhL7XG8uknRWQ8Uurj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5" t="s">
        <v>30</v>
      </c>
      <c r="C41" s="1186"/>
      <c r="D41" s="105"/>
      <c r="E41" s="1191" t="s">
        <v>31</v>
      </c>
      <c r="F41" s="1191"/>
      <c r="G41" s="1191"/>
      <c r="H41" s="1192"/>
      <c r="I41" s="355">
        <v>18971</v>
      </c>
      <c r="J41" s="356">
        <v>19909</v>
      </c>
      <c r="K41" s="356">
        <v>20539</v>
      </c>
      <c r="L41" s="356">
        <v>19935</v>
      </c>
      <c r="M41" s="357">
        <v>18888</v>
      </c>
    </row>
    <row r="42" spans="2:13" ht="27.75" customHeight="1" x14ac:dyDescent="0.15">
      <c r="B42" s="1187"/>
      <c r="C42" s="1188"/>
      <c r="D42" s="106"/>
      <c r="E42" s="1193" t="s">
        <v>32</v>
      </c>
      <c r="F42" s="1193"/>
      <c r="G42" s="1193"/>
      <c r="H42" s="1194"/>
      <c r="I42" s="358">
        <v>477</v>
      </c>
      <c r="J42" s="359">
        <v>345</v>
      </c>
      <c r="K42" s="359">
        <v>213</v>
      </c>
      <c r="L42" s="359">
        <v>316</v>
      </c>
      <c r="M42" s="360">
        <v>216</v>
      </c>
    </row>
    <row r="43" spans="2:13" ht="27.75" customHeight="1" x14ac:dyDescent="0.15">
      <c r="B43" s="1187"/>
      <c r="C43" s="1188"/>
      <c r="D43" s="106"/>
      <c r="E43" s="1193" t="s">
        <v>33</v>
      </c>
      <c r="F43" s="1193"/>
      <c r="G43" s="1193"/>
      <c r="H43" s="1194"/>
      <c r="I43" s="358">
        <v>5522</v>
      </c>
      <c r="J43" s="359">
        <v>5331</v>
      </c>
      <c r="K43" s="359">
        <v>4691</v>
      </c>
      <c r="L43" s="359">
        <v>4024</v>
      </c>
      <c r="M43" s="360">
        <v>3583</v>
      </c>
    </row>
    <row r="44" spans="2:13" ht="27.75" customHeight="1" x14ac:dyDescent="0.15">
      <c r="B44" s="1187"/>
      <c r="C44" s="1188"/>
      <c r="D44" s="106"/>
      <c r="E44" s="1193" t="s">
        <v>34</v>
      </c>
      <c r="F44" s="1193"/>
      <c r="G44" s="1193"/>
      <c r="H44" s="1194"/>
      <c r="I44" s="358">
        <v>1550</v>
      </c>
      <c r="J44" s="359">
        <v>1654</v>
      </c>
      <c r="K44" s="359">
        <v>2177</v>
      </c>
      <c r="L44" s="359">
        <v>2133</v>
      </c>
      <c r="M44" s="360">
        <v>2135</v>
      </c>
    </row>
    <row r="45" spans="2:13" ht="27.75" customHeight="1" x14ac:dyDescent="0.15">
      <c r="B45" s="1187"/>
      <c r="C45" s="1188"/>
      <c r="D45" s="106"/>
      <c r="E45" s="1193" t="s">
        <v>35</v>
      </c>
      <c r="F45" s="1193"/>
      <c r="G45" s="1193"/>
      <c r="H45" s="1194"/>
      <c r="I45" s="358">
        <v>2166</v>
      </c>
      <c r="J45" s="359">
        <v>2067</v>
      </c>
      <c r="K45" s="359">
        <v>1977</v>
      </c>
      <c r="L45" s="359">
        <v>1921</v>
      </c>
      <c r="M45" s="360">
        <v>1917</v>
      </c>
    </row>
    <row r="46" spans="2:13" ht="27.75" customHeight="1" x14ac:dyDescent="0.15">
      <c r="B46" s="1187"/>
      <c r="C46" s="1188"/>
      <c r="D46" s="107"/>
      <c r="E46" s="1193" t="s">
        <v>36</v>
      </c>
      <c r="F46" s="1193"/>
      <c r="G46" s="1193"/>
      <c r="H46" s="1194"/>
      <c r="I46" s="358" t="s">
        <v>488</v>
      </c>
      <c r="J46" s="359" t="s">
        <v>488</v>
      </c>
      <c r="K46" s="359" t="s">
        <v>488</v>
      </c>
      <c r="L46" s="359" t="s">
        <v>488</v>
      </c>
      <c r="M46" s="360" t="s">
        <v>488</v>
      </c>
    </row>
    <row r="47" spans="2:13" ht="27.75" customHeight="1" x14ac:dyDescent="0.15">
      <c r="B47" s="1187"/>
      <c r="C47" s="1188"/>
      <c r="D47" s="108"/>
      <c r="E47" s="1195" t="s">
        <v>37</v>
      </c>
      <c r="F47" s="1196"/>
      <c r="G47" s="1196"/>
      <c r="H47" s="1197"/>
      <c r="I47" s="358" t="s">
        <v>488</v>
      </c>
      <c r="J47" s="359" t="s">
        <v>488</v>
      </c>
      <c r="K47" s="359" t="s">
        <v>488</v>
      </c>
      <c r="L47" s="359" t="s">
        <v>488</v>
      </c>
      <c r="M47" s="360" t="s">
        <v>488</v>
      </c>
    </row>
    <row r="48" spans="2:13" ht="27.75" customHeight="1" x14ac:dyDescent="0.15">
      <c r="B48" s="1187"/>
      <c r="C48" s="1188"/>
      <c r="D48" s="106"/>
      <c r="E48" s="1193" t="s">
        <v>38</v>
      </c>
      <c r="F48" s="1193"/>
      <c r="G48" s="1193"/>
      <c r="H48" s="1194"/>
      <c r="I48" s="358" t="s">
        <v>488</v>
      </c>
      <c r="J48" s="359" t="s">
        <v>488</v>
      </c>
      <c r="K48" s="359" t="s">
        <v>488</v>
      </c>
      <c r="L48" s="359" t="s">
        <v>488</v>
      </c>
      <c r="M48" s="360" t="s">
        <v>488</v>
      </c>
    </row>
    <row r="49" spans="2:13" ht="27.75" customHeight="1" x14ac:dyDescent="0.15">
      <c r="B49" s="1189"/>
      <c r="C49" s="1190"/>
      <c r="D49" s="106"/>
      <c r="E49" s="1193" t="s">
        <v>39</v>
      </c>
      <c r="F49" s="1193"/>
      <c r="G49" s="1193"/>
      <c r="H49" s="1194"/>
      <c r="I49" s="358" t="s">
        <v>488</v>
      </c>
      <c r="J49" s="359" t="s">
        <v>488</v>
      </c>
      <c r="K49" s="359" t="s">
        <v>488</v>
      </c>
      <c r="L49" s="359" t="s">
        <v>488</v>
      </c>
      <c r="M49" s="360" t="s">
        <v>488</v>
      </c>
    </row>
    <row r="50" spans="2:13" ht="27.75" customHeight="1" x14ac:dyDescent="0.15">
      <c r="B50" s="1198" t="s">
        <v>40</v>
      </c>
      <c r="C50" s="1199"/>
      <c r="D50" s="109"/>
      <c r="E50" s="1193" t="s">
        <v>41</v>
      </c>
      <c r="F50" s="1193"/>
      <c r="G50" s="1193"/>
      <c r="H50" s="1194"/>
      <c r="I50" s="358">
        <v>6365</v>
      </c>
      <c r="J50" s="359">
        <v>6272</v>
      </c>
      <c r="K50" s="359">
        <v>7148</v>
      </c>
      <c r="L50" s="359">
        <v>8164</v>
      </c>
      <c r="M50" s="360">
        <v>8777</v>
      </c>
    </row>
    <row r="51" spans="2:13" ht="27.75" customHeight="1" x14ac:dyDescent="0.15">
      <c r="B51" s="1187"/>
      <c r="C51" s="1188"/>
      <c r="D51" s="106"/>
      <c r="E51" s="1193" t="s">
        <v>42</v>
      </c>
      <c r="F51" s="1193"/>
      <c r="G51" s="1193"/>
      <c r="H51" s="1194"/>
      <c r="I51" s="358">
        <v>3551</v>
      </c>
      <c r="J51" s="359">
        <v>3502</v>
      </c>
      <c r="K51" s="359">
        <v>2862</v>
      </c>
      <c r="L51" s="359">
        <v>2709</v>
      </c>
      <c r="M51" s="360">
        <v>2601</v>
      </c>
    </row>
    <row r="52" spans="2:13" ht="27.75" customHeight="1" x14ac:dyDescent="0.15">
      <c r="B52" s="1189"/>
      <c r="C52" s="1190"/>
      <c r="D52" s="106"/>
      <c r="E52" s="1193" t="s">
        <v>43</v>
      </c>
      <c r="F52" s="1193"/>
      <c r="G52" s="1193"/>
      <c r="H52" s="1194"/>
      <c r="I52" s="358">
        <v>18116</v>
      </c>
      <c r="J52" s="359">
        <v>18188</v>
      </c>
      <c r="K52" s="359">
        <v>18789</v>
      </c>
      <c r="L52" s="359">
        <v>18316</v>
      </c>
      <c r="M52" s="360">
        <v>17823</v>
      </c>
    </row>
    <row r="53" spans="2:13" ht="27.75" customHeight="1" thickBot="1" x14ac:dyDescent="0.2">
      <c r="B53" s="1200" t="s">
        <v>19</v>
      </c>
      <c r="C53" s="1201"/>
      <c r="D53" s="110"/>
      <c r="E53" s="1202" t="s">
        <v>44</v>
      </c>
      <c r="F53" s="1202"/>
      <c r="G53" s="1202"/>
      <c r="H53" s="1203"/>
      <c r="I53" s="361">
        <v>654</v>
      </c>
      <c r="J53" s="362">
        <v>1344</v>
      </c>
      <c r="K53" s="362">
        <v>797</v>
      </c>
      <c r="L53" s="362">
        <v>-859</v>
      </c>
      <c r="M53" s="363">
        <v>-2462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04I5d+j+FasV6YfCUNlk7wFBG1U3K5lp1IQq7JVNNRLwP7UJg80NTOUKNRt+exO5sION1cjj13rGBE8le1uCeQ==" saltValue="+yLtajXhqZnLMoZdhwvIr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2" t="s">
        <v>46</v>
      </c>
      <c r="D55" s="1212"/>
      <c r="E55" s="1213"/>
      <c r="F55" s="122">
        <v>2543</v>
      </c>
      <c r="G55" s="122">
        <v>2544</v>
      </c>
      <c r="H55" s="123">
        <v>2544</v>
      </c>
    </row>
    <row r="56" spans="2:8" ht="52.5" customHeight="1" x14ac:dyDescent="0.15">
      <c r="B56" s="124"/>
      <c r="C56" s="1214" t="s">
        <v>47</v>
      </c>
      <c r="D56" s="1214"/>
      <c r="E56" s="1215"/>
      <c r="F56" s="125">
        <v>763</v>
      </c>
      <c r="G56" s="125">
        <v>763</v>
      </c>
      <c r="H56" s="126">
        <v>814</v>
      </c>
    </row>
    <row r="57" spans="2:8" ht="53.25" customHeight="1" x14ac:dyDescent="0.15">
      <c r="B57" s="124"/>
      <c r="C57" s="1216" t="s">
        <v>48</v>
      </c>
      <c r="D57" s="1216"/>
      <c r="E57" s="1217"/>
      <c r="F57" s="127">
        <v>2960</v>
      </c>
      <c r="G57" s="127">
        <v>3660</v>
      </c>
      <c r="H57" s="128">
        <v>3890</v>
      </c>
    </row>
    <row r="58" spans="2:8" ht="45.75" customHeight="1" x14ac:dyDescent="0.15">
      <c r="B58" s="129"/>
      <c r="C58" s="1204" t="s">
        <v>564</v>
      </c>
      <c r="D58" s="1205"/>
      <c r="E58" s="1206"/>
      <c r="F58" s="130">
        <v>1987</v>
      </c>
      <c r="G58" s="130">
        <v>2331</v>
      </c>
      <c r="H58" s="131">
        <v>2599</v>
      </c>
    </row>
    <row r="59" spans="2:8" ht="45.75" customHeight="1" x14ac:dyDescent="0.15">
      <c r="B59" s="129"/>
      <c r="C59" s="1204" t="s">
        <v>565</v>
      </c>
      <c r="D59" s="1205"/>
      <c r="E59" s="1206"/>
      <c r="F59" s="130">
        <v>720</v>
      </c>
      <c r="G59" s="130">
        <v>1067</v>
      </c>
      <c r="H59" s="131">
        <v>1068</v>
      </c>
    </row>
    <row r="60" spans="2:8" ht="45.75" customHeight="1" x14ac:dyDescent="0.15">
      <c r="B60" s="129"/>
      <c r="C60" s="1204" t="s">
        <v>566</v>
      </c>
      <c r="D60" s="1205"/>
      <c r="E60" s="1206"/>
      <c r="F60" s="130">
        <v>74</v>
      </c>
      <c r="G60" s="130">
        <v>74</v>
      </c>
      <c r="H60" s="131">
        <v>74</v>
      </c>
    </row>
    <row r="61" spans="2:8" ht="45.75" customHeight="1" x14ac:dyDescent="0.15">
      <c r="B61" s="129"/>
      <c r="C61" s="1204" t="s">
        <v>567</v>
      </c>
      <c r="D61" s="1205"/>
      <c r="E61" s="1206"/>
      <c r="F61" s="130">
        <v>30</v>
      </c>
      <c r="G61" s="130">
        <v>40</v>
      </c>
      <c r="H61" s="131">
        <v>41</v>
      </c>
    </row>
    <row r="62" spans="2:8" ht="45.75" customHeight="1" thickBot="1" x14ac:dyDescent="0.2">
      <c r="B62" s="132"/>
      <c r="C62" s="1207" t="s">
        <v>568</v>
      </c>
      <c r="D62" s="1208"/>
      <c r="E62" s="1209"/>
      <c r="F62" s="133">
        <v>40</v>
      </c>
      <c r="G62" s="133">
        <v>39</v>
      </c>
      <c r="H62" s="134">
        <v>39</v>
      </c>
    </row>
    <row r="63" spans="2:8" ht="52.5" customHeight="1" thickBot="1" x14ac:dyDescent="0.2">
      <c r="B63" s="135"/>
      <c r="C63" s="1210" t="s">
        <v>49</v>
      </c>
      <c r="D63" s="1210"/>
      <c r="E63" s="1211"/>
      <c r="F63" s="136">
        <v>6266</v>
      </c>
      <c r="G63" s="136">
        <v>6966</v>
      </c>
      <c r="H63" s="137">
        <v>7248</v>
      </c>
    </row>
    <row r="64" spans="2:8" x14ac:dyDescent="0.15"/>
  </sheetData>
  <sheetProtection algorithmName="SHA-512" hashValue="zCWllZ01vnlpwKat/JfxpISFaIfJd4cH4Ddu/ba2uyYPHB3cFyMHcJzoZMCftqrTSTAhUAI/h2+XPi0hDXpITg==" saltValue="zwrKp+czLZ1wAixo1r8F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68849</v>
      </c>
      <c r="E3" s="156"/>
      <c r="F3" s="157">
        <v>132981</v>
      </c>
      <c r="G3" s="158"/>
      <c r="H3" s="159"/>
    </row>
    <row r="4" spans="1:8" x14ac:dyDescent="0.15">
      <c r="A4" s="160"/>
      <c r="B4" s="161"/>
      <c r="C4" s="162"/>
      <c r="D4" s="163">
        <v>38064</v>
      </c>
      <c r="E4" s="164"/>
      <c r="F4" s="165">
        <v>56973</v>
      </c>
      <c r="G4" s="166"/>
      <c r="H4" s="167"/>
    </row>
    <row r="5" spans="1:8" x14ac:dyDescent="0.15">
      <c r="A5" s="148" t="s">
        <v>520</v>
      </c>
      <c r="B5" s="153"/>
      <c r="C5" s="154"/>
      <c r="D5" s="155">
        <v>78359</v>
      </c>
      <c r="E5" s="156"/>
      <c r="F5" s="157">
        <v>128523</v>
      </c>
      <c r="G5" s="158"/>
      <c r="H5" s="159"/>
    </row>
    <row r="6" spans="1:8" x14ac:dyDescent="0.15">
      <c r="A6" s="160"/>
      <c r="B6" s="161"/>
      <c r="C6" s="162"/>
      <c r="D6" s="163">
        <v>42928</v>
      </c>
      <c r="E6" s="164"/>
      <c r="F6" s="165">
        <v>56792</v>
      </c>
      <c r="G6" s="166"/>
      <c r="H6" s="167"/>
    </row>
    <row r="7" spans="1:8" x14ac:dyDescent="0.15">
      <c r="A7" s="148" t="s">
        <v>521</v>
      </c>
      <c r="B7" s="153"/>
      <c r="C7" s="154"/>
      <c r="D7" s="155">
        <v>61558</v>
      </c>
      <c r="E7" s="156"/>
      <c r="F7" s="157">
        <v>96469</v>
      </c>
      <c r="G7" s="158"/>
      <c r="H7" s="159"/>
    </row>
    <row r="8" spans="1:8" x14ac:dyDescent="0.15">
      <c r="A8" s="160"/>
      <c r="B8" s="161"/>
      <c r="C8" s="162"/>
      <c r="D8" s="163">
        <v>44807</v>
      </c>
      <c r="E8" s="164"/>
      <c r="F8" s="165">
        <v>49775</v>
      </c>
      <c r="G8" s="166"/>
      <c r="H8" s="167"/>
    </row>
    <row r="9" spans="1:8" x14ac:dyDescent="0.15">
      <c r="A9" s="148" t="s">
        <v>522</v>
      </c>
      <c r="B9" s="153"/>
      <c r="C9" s="154"/>
      <c r="D9" s="155">
        <v>51203</v>
      </c>
      <c r="E9" s="156"/>
      <c r="F9" s="157">
        <v>85743</v>
      </c>
      <c r="G9" s="158"/>
      <c r="H9" s="159"/>
    </row>
    <row r="10" spans="1:8" x14ac:dyDescent="0.15">
      <c r="A10" s="160"/>
      <c r="B10" s="161"/>
      <c r="C10" s="162"/>
      <c r="D10" s="163">
        <v>38195</v>
      </c>
      <c r="E10" s="164"/>
      <c r="F10" s="165">
        <v>45231</v>
      </c>
      <c r="G10" s="166"/>
      <c r="H10" s="167"/>
    </row>
    <row r="11" spans="1:8" x14ac:dyDescent="0.15">
      <c r="A11" s="148" t="s">
        <v>523</v>
      </c>
      <c r="B11" s="153"/>
      <c r="C11" s="154"/>
      <c r="D11" s="155">
        <v>48246</v>
      </c>
      <c r="E11" s="156"/>
      <c r="F11" s="157">
        <v>92509</v>
      </c>
      <c r="G11" s="158"/>
      <c r="H11" s="159"/>
    </row>
    <row r="12" spans="1:8" x14ac:dyDescent="0.15">
      <c r="A12" s="160"/>
      <c r="B12" s="161"/>
      <c r="C12" s="168"/>
      <c r="D12" s="163">
        <v>39607</v>
      </c>
      <c r="E12" s="164"/>
      <c r="F12" s="165">
        <v>52274</v>
      </c>
      <c r="G12" s="166"/>
      <c r="H12" s="167"/>
    </row>
    <row r="13" spans="1:8" x14ac:dyDescent="0.15">
      <c r="A13" s="148"/>
      <c r="B13" s="153"/>
      <c r="C13" s="169"/>
      <c r="D13" s="170">
        <v>61643</v>
      </c>
      <c r="E13" s="171"/>
      <c r="F13" s="172">
        <v>107245</v>
      </c>
      <c r="G13" s="173"/>
      <c r="H13" s="159"/>
    </row>
    <row r="14" spans="1:8" x14ac:dyDescent="0.15">
      <c r="A14" s="160"/>
      <c r="B14" s="161"/>
      <c r="C14" s="162"/>
      <c r="D14" s="163">
        <v>40720</v>
      </c>
      <c r="E14" s="164"/>
      <c r="F14" s="165">
        <v>52209</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5.23</v>
      </c>
      <c r="C19" s="174">
        <f>ROUND(VALUE(SUBSTITUTE(実質収支比率等に係る経年分析!G$48,"▲","-")),2)</f>
        <v>5.62</v>
      </c>
      <c r="D19" s="174">
        <f>ROUND(VALUE(SUBSTITUTE(実質収支比率等に係る経年分析!H$48,"▲","-")),2)</f>
        <v>9.84</v>
      </c>
      <c r="E19" s="174">
        <f>ROUND(VALUE(SUBSTITUTE(実質収支比率等に係る経年分析!I$48,"▲","-")),2)</f>
        <v>7.95</v>
      </c>
      <c r="F19" s="174">
        <f>ROUND(VALUE(SUBSTITUTE(実質収支比率等に係る経年分析!J$48,"▲","-")),2)</f>
        <v>6.82</v>
      </c>
    </row>
    <row r="20" spans="1:11" x14ac:dyDescent="0.15">
      <c r="A20" s="174" t="s">
        <v>53</v>
      </c>
      <c r="B20" s="174">
        <f>ROUND(VALUE(SUBSTITUTE(実質収支比率等に係る経年分析!F$47,"▲","-")),2)</f>
        <v>22.17</v>
      </c>
      <c r="C20" s="174">
        <f>ROUND(VALUE(SUBSTITUTE(実質収支比率等に係る経年分析!G$47,"▲","-")),2)</f>
        <v>19.809999999999999</v>
      </c>
      <c r="D20" s="174">
        <f>ROUND(VALUE(SUBSTITUTE(実質収支比率等に係る経年分析!H$47,"▲","-")),2)</f>
        <v>21.24</v>
      </c>
      <c r="E20" s="174">
        <f>ROUND(VALUE(SUBSTITUTE(実質収支比率等に係る経年分析!I$47,"▲","-")),2)</f>
        <v>21.16</v>
      </c>
      <c r="F20" s="174">
        <f>ROUND(VALUE(SUBSTITUTE(実質収支比率等に係る経年分析!J$47,"▲","-")),2)</f>
        <v>20.43</v>
      </c>
    </row>
    <row r="21" spans="1:11" x14ac:dyDescent="0.15">
      <c r="A21" s="174" t="s">
        <v>54</v>
      </c>
      <c r="B21" s="174">
        <f>IF(ISNUMBER(VALUE(SUBSTITUTE(実質収支比率等に係る経年分析!F$49,"▲","-"))),ROUND(VALUE(SUBSTITUTE(実質収支比率等に係る経年分析!F$49,"▲","-")),2),NA())</f>
        <v>-2.7</v>
      </c>
      <c r="C21" s="174">
        <f>IF(ISNUMBER(VALUE(SUBSTITUTE(実質収支比率等に係る経年分析!G$49,"▲","-"))),ROUND(VALUE(SUBSTITUTE(実質収支比率等に係る経年分析!G$49,"▲","-")),2),NA())</f>
        <v>-0.87</v>
      </c>
      <c r="D21" s="174">
        <f>IF(ISNUMBER(VALUE(SUBSTITUTE(実質収支比率等に係る経年分析!H$49,"▲","-"))),ROUND(VALUE(SUBSTITUTE(実質収支比率等に係る経年分析!H$49,"▲","-")),2),NA())</f>
        <v>6.7</v>
      </c>
      <c r="E21" s="174">
        <f>IF(ISNUMBER(VALUE(SUBSTITUTE(実質収支比率等に係る経年分析!I$49,"▲","-"))),ROUND(VALUE(SUBSTITUTE(実質収支比率等に係る経年分析!I$49,"▲","-")),2),NA())</f>
        <v>-1.85</v>
      </c>
      <c r="F21" s="174">
        <f>IF(ISNUMBER(VALUE(SUBSTITUTE(実質収支比率等に係る経年分析!J$49,"▲","-"))),ROUND(VALUE(SUBSTITUTE(実質収支比率等に係る経年分析!J$49,"▲","-")),2),NA())</f>
        <v>-0.85</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1.18</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0.04</v>
      </c>
    </row>
    <row r="30" spans="1:11" x14ac:dyDescent="0.15">
      <c r="A30" s="175" t="str">
        <f>IF(連結実質赤字比率に係る赤字・黒字の構成分析!C$40="",NA(),連結実質赤字比率に係る赤字・黒字の構成分析!C$40)</f>
        <v>市営墓地特別会計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1.26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1.29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1.79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1.1100000000000001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1.1399999999999999</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1.74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1.92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1.74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1.17</v>
      </c>
    </row>
    <row r="33" spans="1:16" x14ac:dyDescent="0.15">
      <c r="A33" s="175" t="str">
        <f>IF(連結実質赤字比率に係る赤字・黒字の構成分析!C$37="",NA(),連結実質赤字比率に係る赤字・黒字の構成分析!C$37)</f>
        <v>公共下水道事業会計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1.25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1.64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2.14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1.74</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5.58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9.81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7.91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6.77</v>
      </c>
    </row>
    <row r="35" spans="1:16" x14ac:dyDescent="0.15">
      <c r="A35" s="175" t="str">
        <f>IF(連結実質赤字比率に係る赤字・黒字の構成分析!C$35="",NA(),連結実質赤字比率に係る赤字・黒字の構成分析!C$35)</f>
        <v>工業用水道事業会計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5.07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6.54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7.35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7.93</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23.18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22.4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22.02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20.67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20.7</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2123</v>
      </c>
      <c r="E42" s="176"/>
      <c r="F42" s="176"/>
      <c r="G42" s="176">
        <f>'実質公債費比率（分子）の構造'!L$52</f>
        <v>1897</v>
      </c>
      <c r="H42" s="176"/>
      <c r="I42" s="176"/>
      <c r="J42" s="176">
        <f>'実質公債費比率（分子）の構造'!M$52</f>
        <v>1801</v>
      </c>
      <c r="K42" s="176"/>
      <c r="L42" s="176"/>
      <c r="M42" s="176">
        <f>'実質公債費比率（分子）の構造'!N$52</f>
        <v>1831</v>
      </c>
      <c r="N42" s="176"/>
      <c r="O42" s="176"/>
      <c r="P42" s="176">
        <f>'実質公債費比率（分子）の構造'!O$52</f>
        <v>1782</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150</v>
      </c>
      <c r="C44" s="176"/>
      <c r="D44" s="176"/>
      <c r="E44" s="176">
        <f>'実質公債費比率（分子）の構造'!L$50</f>
        <v>138</v>
      </c>
      <c r="F44" s="176"/>
      <c r="G44" s="176"/>
      <c r="H44" s="176">
        <f>'実質公債費比率（分子）の構造'!M$50</f>
        <v>134</v>
      </c>
      <c r="I44" s="176"/>
      <c r="J44" s="176"/>
      <c r="K44" s="176">
        <f>'実質公債費比率（分子）の構造'!N$50</f>
        <v>98</v>
      </c>
      <c r="L44" s="176"/>
      <c r="M44" s="176"/>
      <c r="N44" s="176">
        <f>'実質公債費比率（分子）の構造'!O$50</f>
        <v>100</v>
      </c>
      <c r="O44" s="176"/>
      <c r="P44" s="176"/>
    </row>
    <row r="45" spans="1:16" x14ac:dyDescent="0.15">
      <c r="A45" s="176" t="s">
        <v>63</v>
      </c>
      <c r="B45" s="176">
        <f>'実質公債費比率（分子）の構造'!K$49</f>
        <v>281</v>
      </c>
      <c r="C45" s="176"/>
      <c r="D45" s="176"/>
      <c r="E45" s="176">
        <f>'実質公債費比率（分子）の構造'!L$49</f>
        <v>275</v>
      </c>
      <c r="F45" s="176"/>
      <c r="G45" s="176"/>
      <c r="H45" s="176">
        <f>'実質公債費比率（分子）の構造'!M$49</f>
        <v>236</v>
      </c>
      <c r="I45" s="176"/>
      <c r="J45" s="176"/>
      <c r="K45" s="176">
        <f>'実質公債費比率（分子）の構造'!N$49</f>
        <v>204</v>
      </c>
      <c r="L45" s="176"/>
      <c r="M45" s="176"/>
      <c r="N45" s="176">
        <f>'実質公債費比率（分子）の構造'!O$49</f>
        <v>235</v>
      </c>
      <c r="O45" s="176"/>
      <c r="P45" s="176"/>
    </row>
    <row r="46" spans="1:16" x14ac:dyDescent="0.15">
      <c r="A46" s="176" t="s">
        <v>64</v>
      </c>
      <c r="B46" s="176">
        <f>'実質公債費比率（分子）の構造'!K$48</f>
        <v>506</v>
      </c>
      <c r="C46" s="176"/>
      <c r="D46" s="176"/>
      <c r="E46" s="176">
        <f>'実質公債費比率（分子）の構造'!L$48</f>
        <v>413</v>
      </c>
      <c r="F46" s="176"/>
      <c r="G46" s="176"/>
      <c r="H46" s="176">
        <f>'実質公債費比率（分子）の構造'!M$48</f>
        <v>325</v>
      </c>
      <c r="I46" s="176"/>
      <c r="J46" s="176"/>
      <c r="K46" s="176">
        <f>'実質公債費比率（分子）の構造'!N$48</f>
        <v>312</v>
      </c>
      <c r="L46" s="176"/>
      <c r="M46" s="176"/>
      <c r="N46" s="176">
        <f>'実質公債費比率（分子）の構造'!O$48</f>
        <v>289</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1824</v>
      </c>
      <c r="C49" s="176"/>
      <c r="D49" s="176"/>
      <c r="E49" s="176">
        <f>'実質公債費比率（分子）の構造'!L$45</f>
        <v>1874</v>
      </c>
      <c r="F49" s="176"/>
      <c r="G49" s="176"/>
      <c r="H49" s="176">
        <f>'実質公債費比率（分子）の構造'!M$45</f>
        <v>1939</v>
      </c>
      <c r="I49" s="176"/>
      <c r="J49" s="176"/>
      <c r="K49" s="176">
        <f>'実質公債費比率（分子）の構造'!N$45</f>
        <v>2007</v>
      </c>
      <c r="L49" s="176"/>
      <c r="M49" s="176"/>
      <c r="N49" s="176">
        <f>'実質公債費比率（分子）の構造'!O$45</f>
        <v>2201</v>
      </c>
      <c r="O49" s="176"/>
      <c r="P49" s="176"/>
    </row>
    <row r="50" spans="1:16" x14ac:dyDescent="0.15">
      <c r="A50" s="176" t="s">
        <v>67</v>
      </c>
      <c r="B50" s="176" t="e">
        <f>NA()</f>
        <v>#N/A</v>
      </c>
      <c r="C50" s="176">
        <f>IF(ISNUMBER('実質公債費比率（分子）の構造'!K$53),'実質公債費比率（分子）の構造'!K$53,NA())</f>
        <v>638</v>
      </c>
      <c r="D50" s="176" t="e">
        <f>NA()</f>
        <v>#N/A</v>
      </c>
      <c r="E50" s="176" t="e">
        <f>NA()</f>
        <v>#N/A</v>
      </c>
      <c r="F50" s="176">
        <f>IF(ISNUMBER('実質公債費比率（分子）の構造'!L$53),'実質公債費比率（分子）の構造'!L$53,NA())</f>
        <v>803</v>
      </c>
      <c r="G50" s="176" t="e">
        <f>NA()</f>
        <v>#N/A</v>
      </c>
      <c r="H50" s="176" t="e">
        <f>NA()</f>
        <v>#N/A</v>
      </c>
      <c r="I50" s="176">
        <f>IF(ISNUMBER('実質公債費比率（分子）の構造'!M$53),'実質公債費比率（分子）の構造'!M$53,NA())</f>
        <v>833</v>
      </c>
      <c r="J50" s="176" t="e">
        <f>NA()</f>
        <v>#N/A</v>
      </c>
      <c r="K50" s="176" t="e">
        <f>NA()</f>
        <v>#N/A</v>
      </c>
      <c r="L50" s="176">
        <f>IF(ISNUMBER('実質公債費比率（分子）の構造'!N$53),'実質公債費比率（分子）の構造'!N$53,NA())</f>
        <v>790</v>
      </c>
      <c r="M50" s="176" t="e">
        <f>NA()</f>
        <v>#N/A</v>
      </c>
      <c r="N50" s="176" t="e">
        <f>NA()</f>
        <v>#N/A</v>
      </c>
      <c r="O50" s="176">
        <f>IF(ISNUMBER('実質公債費比率（分子）の構造'!O$53),'実質公債費比率（分子）の構造'!O$53,NA())</f>
        <v>1043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18116</v>
      </c>
      <c r="E56" s="175"/>
      <c r="F56" s="175"/>
      <c r="G56" s="175">
        <f>'将来負担比率（分子）の構造'!J$52</f>
        <v>18188</v>
      </c>
      <c r="H56" s="175"/>
      <c r="I56" s="175"/>
      <c r="J56" s="175">
        <f>'将来負担比率（分子）の構造'!K$52</f>
        <v>18789</v>
      </c>
      <c r="K56" s="175"/>
      <c r="L56" s="175"/>
      <c r="M56" s="175">
        <f>'将来負担比率（分子）の構造'!L$52</f>
        <v>18316</v>
      </c>
      <c r="N56" s="175"/>
      <c r="O56" s="175"/>
      <c r="P56" s="175">
        <f>'将来負担比率（分子）の構造'!M$52</f>
        <v>17823</v>
      </c>
    </row>
    <row r="57" spans="1:16" x14ac:dyDescent="0.15">
      <c r="A57" s="175" t="s">
        <v>42</v>
      </c>
      <c r="B57" s="175"/>
      <c r="C57" s="175"/>
      <c r="D57" s="175">
        <f>'将来負担比率（分子）の構造'!I$51</f>
        <v>3551</v>
      </c>
      <c r="E57" s="175"/>
      <c r="F57" s="175"/>
      <c r="G57" s="175">
        <f>'将来負担比率（分子）の構造'!J$51</f>
        <v>3502</v>
      </c>
      <c r="H57" s="175"/>
      <c r="I57" s="175"/>
      <c r="J57" s="175">
        <f>'将来負担比率（分子）の構造'!K$51</f>
        <v>2862</v>
      </c>
      <c r="K57" s="175"/>
      <c r="L57" s="175"/>
      <c r="M57" s="175">
        <f>'将来負担比率（分子）の構造'!L$51</f>
        <v>2709</v>
      </c>
      <c r="N57" s="175"/>
      <c r="O57" s="175"/>
      <c r="P57" s="175">
        <f>'将来負担比率（分子）の構造'!M$51</f>
        <v>2601</v>
      </c>
    </row>
    <row r="58" spans="1:16" x14ac:dyDescent="0.15">
      <c r="A58" s="175" t="s">
        <v>41</v>
      </c>
      <c r="B58" s="175"/>
      <c r="C58" s="175"/>
      <c r="D58" s="175">
        <f>'将来負担比率（分子）の構造'!I$50</f>
        <v>6365</v>
      </c>
      <c r="E58" s="175"/>
      <c r="F58" s="175"/>
      <c r="G58" s="175">
        <f>'将来負担比率（分子）の構造'!J$50</f>
        <v>6272</v>
      </c>
      <c r="H58" s="175"/>
      <c r="I58" s="175"/>
      <c r="J58" s="175">
        <f>'将来負担比率（分子）の構造'!K$50</f>
        <v>7148</v>
      </c>
      <c r="K58" s="175"/>
      <c r="L58" s="175"/>
      <c r="M58" s="175">
        <f>'将来負担比率（分子）の構造'!L$50</f>
        <v>8164</v>
      </c>
      <c r="N58" s="175"/>
      <c r="O58" s="175"/>
      <c r="P58" s="175">
        <f>'将来負担比率（分子）の構造'!M$50</f>
        <v>8777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2166</v>
      </c>
      <c r="C62" s="175"/>
      <c r="D62" s="175"/>
      <c r="E62" s="175">
        <f>'将来負担比率（分子）の構造'!J$45</f>
        <v>2067</v>
      </c>
      <c r="F62" s="175"/>
      <c r="G62" s="175"/>
      <c r="H62" s="175">
        <f>'将来負担比率（分子）の構造'!K$45</f>
        <v>1977</v>
      </c>
      <c r="I62" s="175"/>
      <c r="J62" s="175"/>
      <c r="K62" s="175">
        <f>'将来負担比率（分子）の構造'!L$45</f>
        <v>1921</v>
      </c>
      <c r="L62" s="175"/>
      <c r="M62" s="175"/>
      <c r="N62" s="175">
        <f>'将来負担比率（分子）の構造'!M$45</f>
        <v>1917</v>
      </c>
      <c r="O62" s="175"/>
      <c r="P62" s="175"/>
    </row>
    <row r="63" spans="1:16" x14ac:dyDescent="0.15">
      <c r="A63" s="175" t="s">
        <v>34</v>
      </c>
      <c r="B63" s="175">
        <f>'将来負担比率（分子）の構造'!I$44</f>
        <v>1550</v>
      </c>
      <c r="C63" s="175"/>
      <c r="D63" s="175"/>
      <c r="E63" s="175">
        <f>'将来負担比率（分子）の構造'!J$44</f>
        <v>1654</v>
      </c>
      <c r="F63" s="175"/>
      <c r="G63" s="175"/>
      <c r="H63" s="175">
        <f>'将来負担比率（分子）の構造'!K$44</f>
        <v>2177</v>
      </c>
      <c r="I63" s="175"/>
      <c r="J63" s="175"/>
      <c r="K63" s="175">
        <f>'将来負担比率（分子）の構造'!L$44</f>
        <v>2133</v>
      </c>
      <c r="L63" s="175"/>
      <c r="M63" s="175"/>
      <c r="N63" s="175">
        <f>'将来負担比率（分子）の構造'!M$44</f>
        <v>2135</v>
      </c>
      <c r="O63" s="175"/>
      <c r="P63" s="175"/>
    </row>
    <row r="64" spans="1:16" x14ac:dyDescent="0.15">
      <c r="A64" s="175" t="s">
        <v>33</v>
      </c>
      <c r="B64" s="175">
        <f>'将来負担比率（分子）の構造'!I$43</f>
        <v>5522</v>
      </c>
      <c r="C64" s="175"/>
      <c r="D64" s="175"/>
      <c r="E64" s="175">
        <f>'将来負担比率（分子）の構造'!J$43</f>
        <v>5331</v>
      </c>
      <c r="F64" s="175"/>
      <c r="G64" s="175"/>
      <c r="H64" s="175">
        <f>'将来負担比率（分子）の構造'!K$43</f>
        <v>4691</v>
      </c>
      <c r="I64" s="175"/>
      <c r="J64" s="175"/>
      <c r="K64" s="175">
        <f>'将来負担比率（分子）の構造'!L$43</f>
        <v>4024</v>
      </c>
      <c r="L64" s="175"/>
      <c r="M64" s="175"/>
      <c r="N64" s="175">
        <f>'将来負担比率（分子）の構造'!M$43</f>
        <v>3583</v>
      </c>
      <c r="O64" s="175"/>
      <c r="P64" s="175"/>
    </row>
    <row r="65" spans="1:16" x14ac:dyDescent="0.15">
      <c r="A65" s="175" t="s">
        <v>32</v>
      </c>
      <c r="B65" s="175">
        <f>'将来負担比率（分子）の構造'!I$42</f>
        <v>477</v>
      </c>
      <c r="C65" s="175"/>
      <c r="D65" s="175"/>
      <c r="E65" s="175">
        <f>'将来負担比率（分子）の構造'!J$42</f>
        <v>345</v>
      </c>
      <c r="F65" s="175"/>
      <c r="G65" s="175"/>
      <c r="H65" s="175">
        <f>'将来負担比率（分子）の構造'!K$42</f>
        <v>213</v>
      </c>
      <c r="I65" s="175"/>
      <c r="J65" s="175"/>
      <c r="K65" s="175">
        <f>'将来負担比率（分子）の構造'!L$42</f>
        <v>316</v>
      </c>
      <c r="L65" s="175"/>
      <c r="M65" s="175"/>
      <c r="N65" s="175">
        <f>'将来負担比率（分子）の構造'!M$42</f>
        <v>216</v>
      </c>
      <c r="O65" s="175"/>
      <c r="P65" s="175"/>
    </row>
    <row r="66" spans="1:16" x14ac:dyDescent="0.15">
      <c r="A66" s="175" t="s">
        <v>31</v>
      </c>
      <c r="B66" s="175">
        <f>'将来負担比率（分子）の構造'!I$41</f>
        <v>18971</v>
      </c>
      <c r="C66" s="175"/>
      <c r="D66" s="175"/>
      <c r="E66" s="175">
        <f>'将来負担比率（分子）の構造'!J$41</f>
        <v>19909</v>
      </c>
      <c r="F66" s="175"/>
      <c r="G66" s="175"/>
      <c r="H66" s="175">
        <f>'将来負担比率（分子）の構造'!K$41</f>
        <v>20539</v>
      </c>
      <c r="I66" s="175"/>
      <c r="J66" s="175"/>
      <c r="K66" s="175">
        <f>'将来負担比率（分子）の構造'!L$41</f>
        <v>19935</v>
      </c>
      <c r="L66" s="175"/>
      <c r="M66" s="175"/>
      <c r="N66" s="175">
        <f>'将来負担比率（分子）の構造'!M$41</f>
        <v>18888</v>
      </c>
      <c r="O66" s="175"/>
      <c r="P66" s="175"/>
    </row>
    <row r="67" spans="1:16" x14ac:dyDescent="0.15">
      <c r="A67" s="175" t="s">
        <v>71</v>
      </c>
      <c r="B67" s="175" t="e">
        <f>NA()</f>
        <v>#N/A</v>
      </c>
      <c r="C67" s="175">
        <f>IF(ISNUMBER('将来負担比率（分子）の構造'!I$53), IF('将来負担比率（分子）の構造'!I$53 &lt; 0, 0, '将来負担比率（分子）の構造'!I$53), NA())</f>
        <v>654</v>
      </c>
      <c r="D67" s="175" t="e">
        <f>NA()</f>
        <v>#N/A</v>
      </c>
      <c r="E67" s="175" t="e">
        <f>NA()</f>
        <v>#N/A</v>
      </c>
      <c r="F67" s="175">
        <f>IF(ISNUMBER('将来負担比率（分子）の構造'!J$53), IF('将来負担比率（分子）の構造'!J$53 &lt; 0, 0, '将来負担比率（分子）の構造'!J$53), NA())</f>
        <v>1344</v>
      </c>
      <c r="G67" s="175" t="e">
        <f>NA()</f>
        <v>#N/A</v>
      </c>
      <c r="H67" s="175" t="e">
        <f>NA()</f>
        <v>#N/A</v>
      </c>
      <c r="I67" s="175">
        <f>IF(ISNUMBER('将来負担比率（分子）の構造'!K$53), IF('将来負担比率（分子）の構造'!K$53 &lt; 0, 0, '将来負担比率（分子）の構造'!K$53), NA())</f>
        <v>797</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2543</v>
      </c>
      <c r="C72" s="179">
        <f>基金残高に係る経年分析!G55</f>
        <v>2544</v>
      </c>
      <c r="D72" s="179">
        <f>基金残高に係る経年分析!H55</f>
        <v>2544</v>
      </c>
    </row>
    <row r="73" spans="1:16" x14ac:dyDescent="0.15">
      <c r="A73" s="178" t="s">
        <v>74</v>
      </c>
      <c r="B73" s="179">
        <f>基金残高に係る経年分析!F56</f>
        <v>763</v>
      </c>
      <c r="C73" s="179">
        <f>基金残高に係る経年分析!G56</f>
        <v>763</v>
      </c>
      <c r="D73" s="179">
        <f>基金残高に係る経年分析!H56</f>
        <v>814</v>
      </c>
    </row>
    <row r="74" spans="1:16" x14ac:dyDescent="0.15">
      <c r="A74" s="178" t="s">
        <v>75</v>
      </c>
      <c r="B74" s="179">
        <f>基金残高に係る経年分析!F57</f>
        <v>2960</v>
      </c>
      <c r="C74" s="179">
        <f>基金残高に係る経年分析!G57</f>
        <v>3660</v>
      </c>
      <c r="D74" s="179">
        <f>基金残高に係る経年分析!H57</f>
        <v>3890</v>
      </c>
    </row>
  </sheetData>
  <sheetProtection algorithmName="SHA-512" hashValue="ZuKb0JnAtakMyqZIRpISbikhqFfHDg5LH4vPDuAgqnsel5HQbJbipJ0NEVxU/V6kda4MADMcWe4y5fzRcwduuA==" saltValue="uv9TD2PCIldi5mIQwnsY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7228268</v>
      </c>
      <c r="S5" s="613"/>
      <c r="T5" s="613"/>
      <c r="U5" s="613"/>
      <c r="V5" s="613"/>
      <c r="W5" s="613"/>
      <c r="X5" s="613"/>
      <c r="Y5" s="614"/>
      <c r="Z5" s="615">
        <v>28.2</v>
      </c>
      <c r="AA5" s="615"/>
      <c r="AB5" s="615"/>
      <c r="AC5" s="615"/>
      <c r="AD5" s="616">
        <v>6799554</v>
      </c>
      <c r="AE5" s="616"/>
      <c r="AF5" s="616"/>
      <c r="AG5" s="616"/>
      <c r="AH5" s="616"/>
      <c r="AI5" s="616"/>
      <c r="AJ5" s="616"/>
      <c r="AK5" s="616"/>
      <c r="AL5" s="617">
        <v>54.1</v>
      </c>
      <c r="AM5" s="618"/>
      <c r="AN5" s="618"/>
      <c r="AO5" s="619"/>
      <c r="AP5" s="609" t="s">
        <v>216</v>
      </c>
      <c r="AQ5" s="610"/>
      <c r="AR5" s="610"/>
      <c r="AS5" s="610"/>
      <c r="AT5" s="610"/>
      <c r="AU5" s="610"/>
      <c r="AV5" s="610"/>
      <c r="AW5" s="610"/>
      <c r="AX5" s="610"/>
      <c r="AY5" s="610"/>
      <c r="AZ5" s="610"/>
      <c r="BA5" s="610"/>
      <c r="BB5" s="610"/>
      <c r="BC5" s="610"/>
      <c r="BD5" s="610"/>
      <c r="BE5" s="610"/>
      <c r="BF5" s="611"/>
      <c r="BG5" s="623">
        <v>6793879</v>
      </c>
      <c r="BH5" s="624"/>
      <c r="BI5" s="624"/>
      <c r="BJ5" s="624"/>
      <c r="BK5" s="624"/>
      <c r="BL5" s="624"/>
      <c r="BM5" s="624"/>
      <c r="BN5" s="625"/>
      <c r="BO5" s="626">
        <v>94</v>
      </c>
      <c r="BP5" s="626"/>
      <c r="BQ5" s="626"/>
      <c r="BR5" s="626"/>
      <c r="BS5" s="627">
        <v>172640</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183085</v>
      </c>
      <c r="S6" s="624"/>
      <c r="T6" s="624"/>
      <c r="U6" s="624"/>
      <c r="V6" s="624"/>
      <c r="W6" s="624"/>
      <c r="X6" s="624"/>
      <c r="Y6" s="625"/>
      <c r="Z6" s="626">
        <v>0.7</v>
      </c>
      <c r="AA6" s="626"/>
      <c r="AB6" s="626"/>
      <c r="AC6" s="626"/>
      <c r="AD6" s="627">
        <v>183085</v>
      </c>
      <c r="AE6" s="627"/>
      <c r="AF6" s="627"/>
      <c r="AG6" s="627"/>
      <c r="AH6" s="627"/>
      <c r="AI6" s="627"/>
      <c r="AJ6" s="627"/>
      <c r="AK6" s="627"/>
      <c r="AL6" s="628">
        <v>1.5</v>
      </c>
      <c r="AM6" s="629"/>
      <c r="AN6" s="629"/>
      <c r="AO6" s="630"/>
      <c r="AP6" s="620" t="s">
        <v>221</v>
      </c>
      <c r="AQ6" s="621"/>
      <c r="AR6" s="621"/>
      <c r="AS6" s="621"/>
      <c r="AT6" s="621"/>
      <c r="AU6" s="621"/>
      <c r="AV6" s="621"/>
      <c r="AW6" s="621"/>
      <c r="AX6" s="621"/>
      <c r="AY6" s="621"/>
      <c r="AZ6" s="621"/>
      <c r="BA6" s="621"/>
      <c r="BB6" s="621"/>
      <c r="BC6" s="621"/>
      <c r="BD6" s="621"/>
      <c r="BE6" s="621"/>
      <c r="BF6" s="622"/>
      <c r="BG6" s="623">
        <v>6793879</v>
      </c>
      <c r="BH6" s="624"/>
      <c r="BI6" s="624"/>
      <c r="BJ6" s="624"/>
      <c r="BK6" s="624"/>
      <c r="BL6" s="624"/>
      <c r="BM6" s="624"/>
      <c r="BN6" s="625"/>
      <c r="BO6" s="626">
        <v>94</v>
      </c>
      <c r="BP6" s="626"/>
      <c r="BQ6" s="626"/>
      <c r="BR6" s="626"/>
      <c r="BS6" s="627">
        <v>172640</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176822</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176366</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1587</v>
      </c>
      <c r="S7" s="624"/>
      <c r="T7" s="624"/>
      <c r="U7" s="624"/>
      <c r="V7" s="624"/>
      <c r="W7" s="624"/>
      <c r="X7" s="624"/>
      <c r="Y7" s="625"/>
      <c r="Z7" s="626">
        <v>0</v>
      </c>
      <c r="AA7" s="626"/>
      <c r="AB7" s="626"/>
      <c r="AC7" s="626"/>
      <c r="AD7" s="627">
        <v>1587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3032671</v>
      </c>
      <c r="BH7" s="624"/>
      <c r="BI7" s="624"/>
      <c r="BJ7" s="624"/>
      <c r="BK7" s="624"/>
      <c r="BL7" s="624"/>
      <c r="BM7" s="624"/>
      <c r="BN7" s="625"/>
      <c r="BO7" s="626">
        <v>42</v>
      </c>
      <c r="BP7" s="626"/>
      <c r="BQ7" s="626"/>
      <c r="BR7" s="626"/>
      <c r="BS7" s="627">
        <v>172640</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5448510</v>
      </c>
      <c r="CS7" s="624"/>
      <c r="CT7" s="624"/>
      <c r="CU7" s="624"/>
      <c r="CV7" s="624"/>
      <c r="CW7" s="624"/>
      <c r="CX7" s="624"/>
      <c r="CY7" s="625"/>
      <c r="CZ7" s="626">
        <v>22</v>
      </c>
      <c r="DA7" s="626"/>
      <c r="DB7" s="626"/>
      <c r="DC7" s="626"/>
      <c r="DD7" s="632">
        <v>91002</v>
      </c>
      <c r="DE7" s="624"/>
      <c r="DF7" s="624"/>
      <c r="DG7" s="624"/>
      <c r="DH7" s="624"/>
      <c r="DI7" s="624"/>
      <c r="DJ7" s="624"/>
      <c r="DK7" s="624"/>
      <c r="DL7" s="624"/>
      <c r="DM7" s="624"/>
      <c r="DN7" s="624"/>
      <c r="DO7" s="624"/>
      <c r="DP7" s="625"/>
      <c r="DQ7" s="632">
        <v>2094708</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19215</v>
      </c>
      <c r="S8" s="624"/>
      <c r="T8" s="624"/>
      <c r="U8" s="624"/>
      <c r="V8" s="624"/>
      <c r="W8" s="624"/>
      <c r="X8" s="624"/>
      <c r="Y8" s="625"/>
      <c r="Z8" s="626">
        <v>0.1</v>
      </c>
      <c r="AA8" s="626"/>
      <c r="AB8" s="626"/>
      <c r="AC8" s="626"/>
      <c r="AD8" s="627">
        <v>19215</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89497</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7932015</v>
      </c>
      <c r="CS8" s="624"/>
      <c r="CT8" s="624"/>
      <c r="CU8" s="624"/>
      <c r="CV8" s="624"/>
      <c r="CW8" s="624"/>
      <c r="CX8" s="624"/>
      <c r="CY8" s="625"/>
      <c r="CZ8" s="626">
        <v>32</v>
      </c>
      <c r="DA8" s="626"/>
      <c r="DB8" s="626"/>
      <c r="DC8" s="626"/>
      <c r="DD8" s="632">
        <v>216229</v>
      </c>
      <c r="DE8" s="624"/>
      <c r="DF8" s="624"/>
      <c r="DG8" s="624"/>
      <c r="DH8" s="624"/>
      <c r="DI8" s="624"/>
      <c r="DJ8" s="624"/>
      <c r="DK8" s="624"/>
      <c r="DL8" s="624"/>
      <c r="DM8" s="624"/>
      <c r="DN8" s="624"/>
      <c r="DO8" s="624"/>
      <c r="DP8" s="625"/>
      <c r="DQ8" s="632">
        <v>4170722</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23137</v>
      </c>
      <c r="S9" s="624"/>
      <c r="T9" s="624"/>
      <c r="U9" s="624"/>
      <c r="V9" s="624"/>
      <c r="W9" s="624"/>
      <c r="X9" s="624"/>
      <c r="Y9" s="625"/>
      <c r="Z9" s="626">
        <v>0.1</v>
      </c>
      <c r="AA9" s="626"/>
      <c r="AB9" s="626"/>
      <c r="AC9" s="626"/>
      <c r="AD9" s="627">
        <v>23137</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2207412</v>
      </c>
      <c r="BH9" s="624"/>
      <c r="BI9" s="624"/>
      <c r="BJ9" s="624"/>
      <c r="BK9" s="624"/>
      <c r="BL9" s="624"/>
      <c r="BM9" s="624"/>
      <c r="BN9" s="625"/>
      <c r="BO9" s="626">
        <v>30.5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1863874</v>
      </c>
      <c r="CS9" s="624"/>
      <c r="CT9" s="624"/>
      <c r="CU9" s="624"/>
      <c r="CV9" s="624"/>
      <c r="CW9" s="624"/>
      <c r="CX9" s="624"/>
      <c r="CY9" s="625"/>
      <c r="CZ9" s="626">
        <v>7.5</v>
      </c>
      <c r="DA9" s="626"/>
      <c r="DB9" s="626"/>
      <c r="DC9" s="626"/>
      <c r="DD9" s="632">
        <v>28969</v>
      </c>
      <c r="DE9" s="624"/>
      <c r="DF9" s="624"/>
      <c r="DG9" s="624"/>
      <c r="DH9" s="624"/>
      <c r="DI9" s="624"/>
      <c r="DJ9" s="624"/>
      <c r="DK9" s="624"/>
      <c r="DL9" s="624"/>
      <c r="DM9" s="624"/>
      <c r="DN9" s="624"/>
      <c r="DO9" s="624"/>
      <c r="DP9" s="625"/>
      <c r="DQ9" s="632">
        <v>1608902</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130762</v>
      </c>
      <c r="BH10" s="624"/>
      <c r="BI10" s="624"/>
      <c r="BJ10" s="624"/>
      <c r="BK10" s="624"/>
      <c r="BL10" s="624"/>
      <c r="BM10" s="624"/>
      <c r="BN10" s="625"/>
      <c r="BO10" s="626">
        <v>1.8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28998</v>
      </c>
      <c r="CS10" s="624"/>
      <c r="CT10" s="624"/>
      <c r="CU10" s="624"/>
      <c r="CV10" s="624"/>
      <c r="CW10" s="624"/>
      <c r="CX10" s="624"/>
      <c r="CY10" s="625"/>
      <c r="CZ10" s="626">
        <v>0.1</v>
      </c>
      <c r="DA10" s="626"/>
      <c r="DB10" s="626"/>
      <c r="DC10" s="626"/>
      <c r="DD10" s="632">
        <v>1037</v>
      </c>
      <c r="DE10" s="624"/>
      <c r="DF10" s="624"/>
      <c r="DG10" s="624"/>
      <c r="DH10" s="624"/>
      <c r="DI10" s="624"/>
      <c r="DJ10" s="624"/>
      <c r="DK10" s="624"/>
      <c r="DL10" s="624"/>
      <c r="DM10" s="624"/>
      <c r="DN10" s="624"/>
      <c r="DO10" s="624"/>
      <c r="DP10" s="625"/>
      <c r="DQ10" s="632">
        <v>13675</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1241264</v>
      </c>
      <c r="S11" s="624"/>
      <c r="T11" s="624"/>
      <c r="U11" s="624"/>
      <c r="V11" s="624"/>
      <c r="W11" s="624"/>
      <c r="X11" s="624"/>
      <c r="Y11" s="625"/>
      <c r="Z11" s="628">
        <v>4.8</v>
      </c>
      <c r="AA11" s="629"/>
      <c r="AB11" s="629"/>
      <c r="AC11" s="635"/>
      <c r="AD11" s="632">
        <v>1241264</v>
      </c>
      <c r="AE11" s="624"/>
      <c r="AF11" s="624"/>
      <c r="AG11" s="624"/>
      <c r="AH11" s="624"/>
      <c r="AI11" s="624"/>
      <c r="AJ11" s="624"/>
      <c r="AK11" s="625"/>
      <c r="AL11" s="628">
        <v>9.9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605000</v>
      </c>
      <c r="BH11" s="624"/>
      <c r="BI11" s="624"/>
      <c r="BJ11" s="624"/>
      <c r="BK11" s="624"/>
      <c r="BL11" s="624"/>
      <c r="BM11" s="624"/>
      <c r="BN11" s="625"/>
      <c r="BO11" s="626">
        <v>8.4</v>
      </c>
      <c r="BP11" s="626"/>
      <c r="BQ11" s="626"/>
      <c r="BR11" s="626"/>
      <c r="BS11" s="627">
        <v>172640</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591212</v>
      </c>
      <c r="CS11" s="624"/>
      <c r="CT11" s="624"/>
      <c r="CU11" s="624"/>
      <c r="CV11" s="624"/>
      <c r="CW11" s="624"/>
      <c r="CX11" s="624"/>
      <c r="CY11" s="625"/>
      <c r="CZ11" s="626">
        <v>2.4</v>
      </c>
      <c r="DA11" s="626"/>
      <c r="DB11" s="626"/>
      <c r="DC11" s="626"/>
      <c r="DD11" s="632">
        <v>156978</v>
      </c>
      <c r="DE11" s="624"/>
      <c r="DF11" s="624"/>
      <c r="DG11" s="624"/>
      <c r="DH11" s="624"/>
      <c r="DI11" s="624"/>
      <c r="DJ11" s="624"/>
      <c r="DK11" s="624"/>
      <c r="DL11" s="624"/>
      <c r="DM11" s="624"/>
      <c r="DN11" s="624"/>
      <c r="DO11" s="624"/>
      <c r="DP11" s="625"/>
      <c r="DQ11" s="632">
        <v>339481</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380</v>
      </c>
      <c r="S12" s="624"/>
      <c r="T12" s="624"/>
      <c r="U12" s="624"/>
      <c r="V12" s="624"/>
      <c r="W12" s="624"/>
      <c r="X12" s="624"/>
      <c r="Y12" s="625"/>
      <c r="Z12" s="626">
        <v>0</v>
      </c>
      <c r="AA12" s="626"/>
      <c r="AB12" s="626"/>
      <c r="AC12" s="626"/>
      <c r="AD12" s="627">
        <v>380</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3243255</v>
      </c>
      <c r="BH12" s="624"/>
      <c r="BI12" s="624"/>
      <c r="BJ12" s="624"/>
      <c r="BK12" s="624"/>
      <c r="BL12" s="624"/>
      <c r="BM12" s="624"/>
      <c r="BN12" s="625"/>
      <c r="BO12" s="626">
        <v>44.9</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1111935</v>
      </c>
      <c r="CS12" s="624"/>
      <c r="CT12" s="624"/>
      <c r="CU12" s="624"/>
      <c r="CV12" s="624"/>
      <c r="CW12" s="624"/>
      <c r="CX12" s="624"/>
      <c r="CY12" s="625"/>
      <c r="CZ12" s="626">
        <v>4.5</v>
      </c>
      <c r="DA12" s="626"/>
      <c r="DB12" s="626"/>
      <c r="DC12" s="626"/>
      <c r="DD12" s="632">
        <v>129826</v>
      </c>
      <c r="DE12" s="624"/>
      <c r="DF12" s="624"/>
      <c r="DG12" s="624"/>
      <c r="DH12" s="624"/>
      <c r="DI12" s="624"/>
      <c r="DJ12" s="624"/>
      <c r="DK12" s="624"/>
      <c r="DL12" s="624"/>
      <c r="DM12" s="624"/>
      <c r="DN12" s="624"/>
      <c r="DO12" s="624"/>
      <c r="DP12" s="625"/>
      <c r="DQ12" s="632">
        <v>522134</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3207882</v>
      </c>
      <c r="BH13" s="624"/>
      <c r="BI13" s="624"/>
      <c r="BJ13" s="624"/>
      <c r="BK13" s="624"/>
      <c r="BL13" s="624"/>
      <c r="BM13" s="624"/>
      <c r="BN13" s="625"/>
      <c r="BO13" s="626">
        <v>44.4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1989598</v>
      </c>
      <c r="CS13" s="624"/>
      <c r="CT13" s="624"/>
      <c r="CU13" s="624"/>
      <c r="CV13" s="624"/>
      <c r="CW13" s="624"/>
      <c r="CX13" s="624"/>
      <c r="CY13" s="625"/>
      <c r="CZ13" s="626">
        <v>8</v>
      </c>
      <c r="DA13" s="626"/>
      <c r="DB13" s="626"/>
      <c r="DC13" s="626"/>
      <c r="DD13" s="632">
        <v>826740</v>
      </c>
      <c r="DE13" s="624"/>
      <c r="DF13" s="624"/>
      <c r="DG13" s="624"/>
      <c r="DH13" s="624"/>
      <c r="DI13" s="624"/>
      <c r="DJ13" s="624"/>
      <c r="DK13" s="624"/>
      <c r="DL13" s="624"/>
      <c r="DM13" s="624"/>
      <c r="DN13" s="624"/>
      <c r="DO13" s="624"/>
      <c r="DP13" s="625"/>
      <c r="DQ13" s="632">
        <v>1085521</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1305</v>
      </c>
      <c r="S14" s="624"/>
      <c r="T14" s="624"/>
      <c r="U14" s="624"/>
      <c r="V14" s="624"/>
      <c r="W14" s="624"/>
      <c r="X14" s="624"/>
      <c r="Y14" s="625"/>
      <c r="Z14" s="626">
        <v>0</v>
      </c>
      <c r="AA14" s="626"/>
      <c r="AB14" s="626"/>
      <c r="AC14" s="626"/>
      <c r="AD14" s="627">
        <v>1305</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186113</v>
      </c>
      <c r="BH14" s="624"/>
      <c r="BI14" s="624"/>
      <c r="BJ14" s="624"/>
      <c r="BK14" s="624"/>
      <c r="BL14" s="624"/>
      <c r="BM14" s="624"/>
      <c r="BN14" s="625"/>
      <c r="BO14" s="626">
        <v>2.6</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680698</v>
      </c>
      <c r="CS14" s="624"/>
      <c r="CT14" s="624"/>
      <c r="CU14" s="624"/>
      <c r="CV14" s="624"/>
      <c r="CW14" s="624"/>
      <c r="CX14" s="624"/>
      <c r="CY14" s="625"/>
      <c r="CZ14" s="626">
        <v>2.7</v>
      </c>
      <c r="DA14" s="626"/>
      <c r="DB14" s="626"/>
      <c r="DC14" s="626"/>
      <c r="DD14" s="632">
        <v>138071</v>
      </c>
      <c r="DE14" s="624"/>
      <c r="DF14" s="624"/>
      <c r="DG14" s="624"/>
      <c r="DH14" s="624"/>
      <c r="DI14" s="624"/>
      <c r="DJ14" s="624"/>
      <c r="DK14" s="624"/>
      <c r="DL14" s="624"/>
      <c r="DM14" s="624"/>
      <c r="DN14" s="624"/>
      <c r="DO14" s="624"/>
      <c r="DP14" s="625"/>
      <c r="DQ14" s="632">
        <v>566971</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331840</v>
      </c>
      <c r="BH15" s="624"/>
      <c r="BI15" s="624"/>
      <c r="BJ15" s="624"/>
      <c r="BK15" s="624"/>
      <c r="BL15" s="624"/>
      <c r="BM15" s="624"/>
      <c r="BN15" s="625"/>
      <c r="BO15" s="626">
        <v>4.5999999999999996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2746962</v>
      </c>
      <c r="CS15" s="624"/>
      <c r="CT15" s="624"/>
      <c r="CU15" s="624"/>
      <c r="CV15" s="624"/>
      <c r="CW15" s="624"/>
      <c r="CX15" s="624"/>
      <c r="CY15" s="625"/>
      <c r="CZ15" s="626">
        <v>11.1</v>
      </c>
      <c r="DA15" s="626"/>
      <c r="DB15" s="626"/>
      <c r="DC15" s="626"/>
      <c r="DD15" s="632">
        <v>718765</v>
      </c>
      <c r="DE15" s="624"/>
      <c r="DF15" s="624"/>
      <c r="DG15" s="624"/>
      <c r="DH15" s="624"/>
      <c r="DI15" s="624"/>
      <c r="DJ15" s="624"/>
      <c r="DK15" s="624"/>
      <c r="DL15" s="624"/>
      <c r="DM15" s="624"/>
      <c r="DN15" s="624"/>
      <c r="DO15" s="624"/>
      <c r="DP15" s="625"/>
      <c r="DQ15" s="632">
        <v>1741634</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17315</v>
      </c>
      <c r="S16" s="624"/>
      <c r="T16" s="624"/>
      <c r="U16" s="624"/>
      <c r="V16" s="624"/>
      <c r="W16" s="624"/>
      <c r="X16" s="624"/>
      <c r="Y16" s="625"/>
      <c r="Z16" s="626">
        <v>0.1</v>
      </c>
      <c r="AA16" s="626"/>
      <c r="AB16" s="626"/>
      <c r="AC16" s="626"/>
      <c r="AD16" s="627">
        <v>17315</v>
      </c>
      <c r="AE16" s="627"/>
      <c r="AF16" s="627"/>
      <c r="AG16" s="627"/>
      <c r="AH16" s="627"/>
      <c r="AI16" s="627"/>
      <c r="AJ16" s="627"/>
      <c r="AK16" s="627"/>
      <c r="AL16" s="628">
        <v>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13428</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318</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96081</v>
      </c>
      <c r="S17" s="624"/>
      <c r="T17" s="624"/>
      <c r="U17" s="624"/>
      <c r="V17" s="624"/>
      <c r="W17" s="624"/>
      <c r="X17" s="624"/>
      <c r="Y17" s="625"/>
      <c r="Z17" s="626">
        <v>0.4</v>
      </c>
      <c r="AA17" s="626"/>
      <c r="AB17" s="626"/>
      <c r="AC17" s="626"/>
      <c r="AD17" s="627">
        <v>96081</v>
      </c>
      <c r="AE17" s="627"/>
      <c r="AF17" s="627"/>
      <c r="AG17" s="627"/>
      <c r="AH17" s="627"/>
      <c r="AI17" s="627"/>
      <c r="AJ17" s="627"/>
      <c r="AK17" s="627"/>
      <c r="AL17" s="628">
        <v>0.8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2200770</v>
      </c>
      <c r="CS17" s="624"/>
      <c r="CT17" s="624"/>
      <c r="CU17" s="624"/>
      <c r="CV17" s="624"/>
      <c r="CW17" s="624"/>
      <c r="CX17" s="624"/>
      <c r="CY17" s="625"/>
      <c r="CZ17" s="626">
        <v>8.9</v>
      </c>
      <c r="DA17" s="626"/>
      <c r="DB17" s="626"/>
      <c r="DC17" s="626"/>
      <c r="DD17" s="632" t="s">
        <v>122</v>
      </c>
      <c r="DE17" s="624"/>
      <c r="DF17" s="624"/>
      <c r="DG17" s="624"/>
      <c r="DH17" s="624"/>
      <c r="DI17" s="624"/>
      <c r="DJ17" s="624"/>
      <c r="DK17" s="624"/>
      <c r="DL17" s="624"/>
      <c r="DM17" s="624"/>
      <c r="DN17" s="624"/>
      <c r="DO17" s="624"/>
      <c r="DP17" s="625"/>
      <c r="DQ17" s="632">
        <v>2195444</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75929</v>
      </c>
      <c r="S18" s="624"/>
      <c r="T18" s="624"/>
      <c r="U18" s="624"/>
      <c r="V18" s="624"/>
      <c r="W18" s="624"/>
      <c r="X18" s="624"/>
      <c r="Y18" s="625"/>
      <c r="Z18" s="626">
        <v>0.3</v>
      </c>
      <c r="AA18" s="626"/>
      <c r="AB18" s="626"/>
      <c r="AC18" s="626"/>
      <c r="AD18" s="627">
        <v>75929</v>
      </c>
      <c r="AE18" s="627"/>
      <c r="AF18" s="627"/>
      <c r="AG18" s="627"/>
      <c r="AH18" s="627"/>
      <c r="AI18" s="627"/>
      <c r="AJ18" s="627"/>
      <c r="AK18" s="627"/>
      <c r="AL18" s="628">
        <v>0.6</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74125</v>
      </c>
      <c r="S19" s="624"/>
      <c r="T19" s="624"/>
      <c r="U19" s="624"/>
      <c r="V19" s="624"/>
      <c r="W19" s="624"/>
      <c r="X19" s="624"/>
      <c r="Y19" s="625"/>
      <c r="Z19" s="626">
        <v>0.3</v>
      </c>
      <c r="AA19" s="626"/>
      <c r="AB19" s="626"/>
      <c r="AC19" s="626"/>
      <c r="AD19" s="627">
        <v>74125</v>
      </c>
      <c r="AE19" s="627"/>
      <c r="AF19" s="627"/>
      <c r="AG19" s="627"/>
      <c r="AH19" s="627"/>
      <c r="AI19" s="627"/>
      <c r="AJ19" s="627"/>
      <c r="AK19" s="627"/>
      <c r="AL19" s="628">
        <v>0.6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434389</v>
      </c>
      <c r="BH19" s="624"/>
      <c r="BI19" s="624"/>
      <c r="BJ19" s="624"/>
      <c r="BK19" s="624"/>
      <c r="BL19" s="624"/>
      <c r="BM19" s="624"/>
      <c r="BN19" s="625"/>
      <c r="BO19" s="626">
        <v>6</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1804</v>
      </c>
      <c r="S20" s="624"/>
      <c r="T20" s="624"/>
      <c r="U20" s="624"/>
      <c r="V20" s="624"/>
      <c r="W20" s="624"/>
      <c r="X20" s="624"/>
      <c r="Y20" s="625"/>
      <c r="Z20" s="626">
        <v>0</v>
      </c>
      <c r="AA20" s="626"/>
      <c r="AB20" s="626"/>
      <c r="AC20" s="626"/>
      <c r="AD20" s="627">
        <v>1804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434389</v>
      </c>
      <c r="BH20" s="624"/>
      <c r="BI20" s="624"/>
      <c r="BJ20" s="624"/>
      <c r="BK20" s="624"/>
      <c r="BL20" s="624"/>
      <c r="BM20" s="624"/>
      <c r="BN20" s="625"/>
      <c r="BO20" s="626">
        <v>6</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24784822</v>
      </c>
      <c r="CS20" s="624"/>
      <c r="CT20" s="624"/>
      <c r="CU20" s="624"/>
      <c r="CV20" s="624"/>
      <c r="CW20" s="624"/>
      <c r="CX20" s="624"/>
      <c r="CY20" s="625"/>
      <c r="CZ20" s="626">
        <v>100</v>
      </c>
      <c r="DA20" s="626"/>
      <c r="DB20" s="626"/>
      <c r="DC20" s="626"/>
      <c r="DD20" s="632">
        <v>2307617</v>
      </c>
      <c r="DE20" s="624"/>
      <c r="DF20" s="624"/>
      <c r="DG20" s="624"/>
      <c r="DH20" s="624"/>
      <c r="DI20" s="624"/>
      <c r="DJ20" s="624"/>
      <c r="DK20" s="624"/>
      <c r="DL20" s="624"/>
      <c r="DM20" s="624"/>
      <c r="DN20" s="624"/>
      <c r="DO20" s="624"/>
      <c r="DP20" s="625"/>
      <c r="DQ20" s="632">
        <v>14515876</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4660117</v>
      </c>
      <c r="S21" s="624"/>
      <c r="T21" s="624"/>
      <c r="U21" s="624"/>
      <c r="V21" s="624"/>
      <c r="W21" s="624"/>
      <c r="X21" s="624"/>
      <c r="Y21" s="625"/>
      <c r="Z21" s="626">
        <v>18.2</v>
      </c>
      <c r="AA21" s="626"/>
      <c r="AB21" s="626"/>
      <c r="AC21" s="626"/>
      <c r="AD21" s="627">
        <v>4065196</v>
      </c>
      <c r="AE21" s="627"/>
      <c r="AF21" s="627"/>
      <c r="AG21" s="627"/>
      <c r="AH21" s="627"/>
      <c r="AI21" s="627"/>
      <c r="AJ21" s="627"/>
      <c r="AK21" s="627"/>
      <c r="AL21" s="628">
        <v>32.4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5675</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4065196</v>
      </c>
      <c r="S22" s="624"/>
      <c r="T22" s="624"/>
      <c r="U22" s="624"/>
      <c r="V22" s="624"/>
      <c r="W22" s="624"/>
      <c r="X22" s="624"/>
      <c r="Y22" s="625"/>
      <c r="Z22" s="626">
        <v>15.9</v>
      </c>
      <c r="AA22" s="626"/>
      <c r="AB22" s="626"/>
      <c r="AC22" s="626"/>
      <c r="AD22" s="627">
        <v>4065196</v>
      </c>
      <c r="AE22" s="627"/>
      <c r="AF22" s="627"/>
      <c r="AG22" s="627"/>
      <c r="AH22" s="627"/>
      <c r="AI22" s="627"/>
      <c r="AJ22" s="627"/>
      <c r="AK22" s="627"/>
      <c r="AL22" s="628">
        <v>32.4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594857</v>
      </c>
      <c r="S23" s="624"/>
      <c r="T23" s="624"/>
      <c r="U23" s="624"/>
      <c r="V23" s="624"/>
      <c r="W23" s="624"/>
      <c r="X23" s="624"/>
      <c r="Y23" s="625"/>
      <c r="Z23" s="626">
        <v>2.2999999999999998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428714</v>
      </c>
      <c r="BH23" s="624"/>
      <c r="BI23" s="624"/>
      <c r="BJ23" s="624"/>
      <c r="BK23" s="624"/>
      <c r="BL23" s="624"/>
      <c r="BM23" s="624"/>
      <c r="BN23" s="625"/>
      <c r="BO23" s="626">
        <v>5.9</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64</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9939290</v>
      </c>
      <c r="CS24" s="613"/>
      <c r="CT24" s="613"/>
      <c r="CU24" s="613"/>
      <c r="CV24" s="613"/>
      <c r="CW24" s="613"/>
      <c r="CX24" s="613"/>
      <c r="CY24" s="614"/>
      <c r="CZ24" s="617">
        <v>40.1</v>
      </c>
      <c r="DA24" s="618"/>
      <c r="DB24" s="618"/>
      <c r="DC24" s="634"/>
      <c r="DD24" s="655">
        <v>6911429</v>
      </c>
      <c r="DE24" s="613"/>
      <c r="DF24" s="613"/>
      <c r="DG24" s="613"/>
      <c r="DH24" s="613"/>
      <c r="DI24" s="613"/>
      <c r="DJ24" s="613"/>
      <c r="DK24" s="614"/>
      <c r="DL24" s="655">
        <v>6216235</v>
      </c>
      <c r="DM24" s="613"/>
      <c r="DN24" s="613"/>
      <c r="DO24" s="613"/>
      <c r="DP24" s="613"/>
      <c r="DQ24" s="613"/>
      <c r="DR24" s="613"/>
      <c r="DS24" s="613"/>
      <c r="DT24" s="613"/>
      <c r="DU24" s="613"/>
      <c r="DV24" s="614"/>
      <c r="DW24" s="617">
        <v>49</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13547683</v>
      </c>
      <c r="S25" s="624"/>
      <c r="T25" s="624"/>
      <c r="U25" s="624"/>
      <c r="V25" s="624"/>
      <c r="W25" s="624"/>
      <c r="X25" s="624"/>
      <c r="Y25" s="625"/>
      <c r="Z25" s="626">
        <v>52.8</v>
      </c>
      <c r="AA25" s="626"/>
      <c r="AB25" s="626"/>
      <c r="AC25" s="626"/>
      <c r="AD25" s="627">
        <v>12524048</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3091672</v>
      </c>
      <c r="CS25" s="656"/>
      <c r="CT25" s="656"/>
      <c r="CU25" s="656"/>
      <c r="CV25" s="656"/>
      <c r="CW25" s="656"/>
      <c r="CX25" s="656"/>
      <c r="CY25" s="657"/>
      <c r="CZ25" s="628">
        <v>12.5</v>
      </c>
      <c r="DA25" s="653"/>
      <c r="DB25" s="653"/>
      <c r="DC25" s="658"/>
      <c r="DD25" s="632">
        <v>2792423</v>
      </c>
      <c r="DE25" s="656"/>
      <c r="DF25" s="656"/>
      <c r="DG25" s="656"/>
      <c r="DH25" s="656"/>
      <c r="DI25" s="656"/>
      <c r="DJ25" s="656"/>
      <c r="DK25" s="657"/>
      <c r="DL25" s="632">
        <v>2483561</v>
      </c>
      <c r="DM25" s="656"/>
      <c r="DN25" s="656"/>
      <c r="DO25" s="656"/>
      <c r="DP25" s="656"/>
      <c r="DQ25" s="656"/>
      <c r="DR25" s="656"/>
      <c r="DS25" s="656"/>
      <c r="DT25" s="656"/>
      <c r="DU25" s="656"/>
      <c r="DV25" s="657"/>
      <c r="DW25" s="628">
        <v>19.600000000000001</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5984</v>
      </c>
      <c r="S26" s="624"/>
      <c r="T26" s="624"/>
      <c r="U26" s="624"/>
      <c r="V26" s="624"/>
      <c r="W26" s="624"/>
      <c r="X26" s="624"/>
      <c r="Y26" s="625"/>
      <c r="Z26" s="626">
        <v>0</v>
      </c>
      <c r="AA26" s="626"/>
      <c r="AB26" s="626"/>
      <c r="AC26" s="626"/>
      <c r="AD26" s="627">
        <v>5984</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1862873</v>
      </c>
      <c r="CS26" s="624"/>
      <c r="CT26" s="624"/>
      <c r="CU26" s="624"/>
      <c r="CV26" s="624"/>
      <c r="CW26" s="624"/>
      <c r="CX26" s="624"/>
      <c r="CY26" s="625"/>
      <c r="CZ26" s="628">
        <v>7.5</v>
      </c>
      <c r="DA26" s="653"/>
      <c r="DB26" s="653"/>
      <c r="DC26" s="658"/>
      <c r="DD26" s="632">
        <v>1713504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76929</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7228268</v>
      </c>
      <c r="BH27" s="624"/>
      <c r="BI27" s="624"/>
      <c r="BJ27" s="624"/>
      <c r="BK27" s="624"/>
      <c r="BL27" s="624"/>
      <c r="BM27" s="624"/>
      <c r="BN27" s="625"/>
      <c r="BO27" s="626">
        <v>100</v>
      </c>
      <c r="BP27" s="626"/>
      <c r="BQ27" s="626"/>
      <c r="BR27" s="626"/>
      <c r="BS27" s="627">
        <v>172640</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4646848</v>
      </c>
      <c r="CS27" s="656"/>
      <c r="CT27" s="656"/>
      <c r="CU27" s="656"/>
      <c r="CV27" s="656"/>
      <c r="CW27" s="656"/>
      <c r="CX27" s="656"/>
      <c r="CY27" s="657"/>
      <c r="CZ27" s="628">
        <v>18.7</v>
      </c>
      <c r="DA27" s="653"/>
      <c r="DB27" s="653"/>
      <c r="DC27" s="658"/>
      <c r="DD27" s="632">
        <v>1923562</v>
      </c>
      <c r="DE27" s="656"/>
      <c r="DF27" s="656"/>
      <c r="DG27" s="656"/>
      <c r="DH27" s="656"/>
      <c r="DI27" s="656"/>
      <c r="DJ27" s="656"/>
      <c r="DK27" s="657"/>
      <c r="DL27" s="632">
        <v>1537230</v>
      </c>
      <c r="DM27" s="656"/>
      <c r="DN27" s="656"/>
      <c r="DO27" s="656"/>
      <c r="DP27" s="656"/>
      <c r="DQ27" s="656"/>
      <c r="DR27" s="656"/>
      <c r="DS27" s="656"/>
      <c r="DT27" s="656"/>
      <c r="DU27" s="656"/>
      <c r="DV27" s="657"/>
      <c r="DW27" s="628">
        <v>12.1</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104142</v>
      </c>
      <c r="S28" s="624"/>
      <c r="T28" s="624"/>
      <c r="U28" s="624"/>
      <c r="V28" s="624"/>
      <c r="W28" s="624"/>
      <c r="X28" s="624"/>
      <c r="Y28" s="625"/>
      <c r="Z28" s="626">
        <v>0.4</v>
      </c>
      <c r="AA28" s="626"/>
      <c r="AB28" s="626"/>
      <c r="AC28" s="626"/>
      <c r="AD28" s="627">
        <v>12821</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2200770</v>
      </c>
      <c r="CS28" s="624"/>
      <c r="CT28" s="624"/>
      <c r="CU28" s="624"/>
      <c r="CV28" s="624"/>
      <c r="CW28" s="624"/>
      <c r="CX28" s="624"/>
      <c r="CY28" s="625"/>
      <c r="CZ28" s="628">
        <v>8.9</v>
      </c>
      <c r="DA28" s="653"/>
      <c r="DB28" s="653"/>
      <c r="DC28" s="658"/>
      <c r="DD28" s="632">
        <v>2195444</v>
      </c>
      <c r="DE28" s="624"/>
      <c r="DF28" s="624"/>
      <c r="DG28" s="624"/>
      <c r="DH28" s="624"/>
      <c r="DI28" s="624"/>
      <c r="DJ28" s="624"/>
      <c r="DK28" s="625"/>
      <c r="DL28" s="632">
        <v>2195444</v>
      </c>
      <c r="DM28" s="624"/>
      <c r="DN28" s="624"/>
      <c r="DO28" s="624"/>
      <c r="DP28" s="624"/>
      <c r="DQ28" s="624"/>
      <c r="DR28" s="624"/>
      <c r="DS28" s="624"/>
      <c r="DT28" s="624"/>
      <c r="DU28" s="624"/>
      <c r="DV28" s="625"/>
      <c r="DW28" s="628">
        <v>17.3</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30622</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2200770</v>
      </c>
      <c r="CS29" s="656"/>
      <c r="CT29" s="656"/>
      <c r="CU29" s="656"/>
      <c r="CV29" s="656"/>
      <c r="CW29" s="656"/>
      <c r="CX29" s="656"/>
      <c r="CY29" s="657"/>
      <c r="CZ29" s="628">
        <v>8.9</v>
      </c>
      <c r="DA29" s="653"/>
      <c r="DB29" s="653"/>
      <c r="DC29" s="658"/>
      <c r="DD29" s="632">
        <v>2195444</v>
      </c>
      <c r="DE29" s="656"/>
      <c r="DF29" s="656"/>
      <c r="DG29" s="656"/>
      <c r="DH29" s="656"/>
      <c r="DI29" s="656"/>
      <c r="DJ29" s="656"/>
      <c r="DK29" s="657"/>
      <c r="DL29" s="632">
        <v>2195444</v>
      </c>
      <c r="DM29" s="656"/>
      <c r="DN29" s="656"/>
      <c r="DO29" s="656"/>
      <c r="DP29" s="656"/>
      <c r="DQ29" s="656"/>
      <c r="DR29" s="656"/>
      <c r="DS29" s="656"/>
      <c r="DT29" s="656"/>
      <c r="DU29" s="656"/>
      <c r="DV29" s="657"/>
      <c r="DW29" s="628">
        <v>17.3</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3242844</v>
      </c>
      <c r="S30" s="624"/>
      <c r="T30" s="624"/>
      <c r="U30" s="624"/>
      <c r="V30" s="624"/>
      <c r="W30" s="624"/>
      <c r="X30" s="624"/>
      <c r="Y30" s="625"/>
      <c r="Z30" s="626">
        <v>12.6</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2133664</v>
      </c>
      <c r="CS30" s="624"/>
      <c r="CT30" s="624"/>
      <c r="CU30" s="624"/>
      <c r="CV30" s="624"/>
      <c r="CW30" s="624"/>
      <c r="CX30" s="624"/>
      <c r="CY30" s="625"/>
      <c r="CZ30" s="628">
        <v>8.6</v>
      </c>
      <c r="DA30" s="653"/>
      <c r="DB30" s="653"/>
      <c r="DC30" s="658"/>
      <c r="DD30" s="632">
        <v>2128506</v>
      </c>
      <c r="DE30" s="624"/>
      <c r="DF30" s="624"/>
      <c r="DG30" s="624"/>
      <c r="DH30" s="624"/>
      <c r="DI30" s="624"/>
      <c r="DJ30" s="624"/>
      <c r="DK30" s="625"/>
      <c r="DL30" s="632">
        <v>2128506</v>
      </c>
      <c r="DM30" s="624"/>
      <c r="DN30" s="624"/>
      <c r="DO30" s="624"/>
      <c r="DP30" s="624"/>
      <c r="DQ30" s="624"/>
      <c r="DR30" s="624"/>
      <c r="DS30" s="624"/>
      <c r="DT30" s="624"/>
      <c r="DU30" s="624"/>
      <c r="DV30" s="625"/>
      <c r="DW30" s="628">
        <v>16.8</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v>19971</v>
      </c>
      <c r="S31" s="624"/>
      <c r="T31" s="624"/>
      <c r="U31" s="624"/>
      <c r="V31" s="624"/>
      <c r="W31" s="624"/>
      <c r="X31" s="624"/>
      <c r="Y31" s="625"/>
      <c r="Z31" s="626">
        <v>0.1</v>
      </c>
      <c r="AA31" s="626"/>
      <c r="AB31" s="626"/>
      <c r="AC31" s="626"/>
      <c r="AD31" s="627">
        <v>19971</v>
      </c>
      <c r="AE31" s="627"/>
      <c r="AF31" s="627"/>
      <c r="AG31" s="627"/>
      <c r="AH31" s="627"/>
      <c r="AI31" s="627"/>
      <c r="AJ31" s="627"/>
      <c r="AK31" s="627"/>
      <c r="AL31" s="628">
        <v>0.2</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99.6</v>
      </c>
      <c r="BH31" s="667"/>
      <c r="BI31" s="667"/>
      <c r="BJ31" s="667"/>
      <c r="BK31" s="667"/>
      <c r="BL31" s="667"/>
      <c r="BM31" s="618">
        <v>95</v>
      </c>
      <c r="BN31" s="667"/>
      <c r="BO31" s="667"/>
      <c r="BP31" s="667"/>
      <c r="BQ31" s="668"/>
      <c r="BR31" s="670">
        <v>99.5</v>
      </c>
      <c r="BS31" s="667"/>
      <c r="BT31" s="667"/>
      <c r="BU31" s="667"/>
      <c r="BV31" s="667"/>
      <c r="BW31" s="667"/>
      <c r="BX31" s="618">
        <v>94.8</v>
      </c>
      <c r="BY31" s="667"/>
      <c r="BZ31" s="667"/>
      <c r="CA31" s="667"/>
      <c r="CB31" s="668"/>
      <c r="CD31" s="663"/>
      <c r="CE31" s="664"/>
      <c r="CF31" s="620" t="s">
        <v>300</v>
      </c>
      <c r="CG31" s="621"/>
      <c r="CH31" s="621"/>
      <c r="CI31" s="621"/>
      <c r="CJ31" s="621"/>
      <c r="CK31" s="621"/>
      <c r="CL31" s="621"/>
      <c r="CM31" s="621"/>
      <c r="CN31" s="621"/>
      <c r="CO31" s="621"/>
      <c r="CP31" s="621"/>
      <c r="CQ31" s="622"/>
      <c r="CR31" s="623">
        <v>67106</v>
      </c>
      <c r="CS31" s="656"/>
      <c r="CT31" s="656"/>
      <c r="CU31" s="656"/>
      <c r="CV31" s="656"/>
      <c r="CW31" s="656"/>
      <c r="CX31" s="656"/>
      <c r="CY31" s="657"/>
      <c r="CZ31" s="628">
        <v>0.3</v>
      </c>
      <c r="DA31" s="653"/>
      <c r="DB31" s="653"/>
      <c r="DC31" s="658"/>
      <c r="DD31" s="632">
        <v>66938</v>
      </c>
      <c r="DE31" s="656"/>
      <c r="DF31" s="656"/>
      <c r="DG31" s="656"/>
      <c r="DH31" s="656"/>
      <c r="DI31" s="656"/>
      <c r="DJ31" s="656"/>
      <c r="DK31" s="657"/>
      <c r="DL31" s="632">
        <v>66938</v>
      </c>
      <c r="DM31" s="656"/>
      <c r="DN31" s="656"/>
      <c r="DO31" s="656"/>
      <c r="DP31" s="656"/>
      <c r="DQ31" s="656"/>
      <c r="DR31" s="656"/>
      <c r="DS31" s="656"/>
      <c r="DT31" s="656"/>
      <c r="DU31" s="656"/>
      <c r="DV31" s="657"/>
      <c r="DW31" s="628">
        <v>0.5</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1680431</v>
      </c>
      <c r="S32" s="624"/>
      <c r="T32" s="624"/>
      <c r="U32" s="624"/>
      <c r="V32" s="624"/>
      <c r="W32" s="624"/>
      <c r="X32" s="624"/>
      <c r="Y32" s="625"/>
      <c r="Z32" s="626">
        <v>6.6</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302</v>
      </c>
      <c r="AX32" s="620" t="s">
        <v>303</v>
      </c>
      <c r="AY32" s="621"/>
      <c r="AZ32" s="621"/>
      <c r="BA32" s="621"/>
      <c r="BB32" s="621"/>
      <c r="BC32" s="621"/>
      <c r="BD32" s="621"/>
      <c r="BE32" s="621"/>
      <c r="BF32" s="622"/>
      <c r="BG32" s="680">
        <v>99.7</v>
      </c>
      <c r="BH32" s="656"/>
      <c r="BI32" s="656"/>
      <c r="BJ32" s="656"/>
      <c r="BK32" s="656"/>
      <c r="BL32" s="656"/>
      <c r="BM32" s="629">
        <v>97.8</v>
      </c>
      <c r="BN32" s="656"/>
      <c r="BO32" s="656"/>
      <c r="BP32" s="656"/>
      <c r="BQ32" s="669"/>
      <c r="BR32" s="680">
        <v>99.6</v>
      </c>
      <c r="BS32" s="656"/>
      <c r="BT32" s="656"/>
      <c r="BU32" s="656"/>
      <c r="BV32" s="656"/>
      <c r="BW32" s="656"/>
      <c r="BX32" s="629">
        <v>97.7</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3530</v>
      </c>
      <c r="S33" s="624"/>
      <c r="T33" s="624"/>
      <c r="U33" s="624"/>
      <c r="V33" s="624"/>
      <c r="W33" s="624"/>
      <c r="X33" s="624"/>
      <c r="Y33" s="625"/>
      <c r="Z33" s="626">
        <v>0</v>
      </c>
      <c r="AA33" s="626"/>
      <c r="AB33" s="626"/>
      <c r="AC33" s="626"/>
      <c r="AD33" s="627">
        <v>2036</v>
      </c>
      <c r="AE33" s="627"/>
      <c r="AF33" s="627"/>
      <c r="AG33" s="627"/>
      <c r="AH33" s="627"/>
      <c r="AI33" s="627"/>
      <c r="AJ33" s="627"/>
      <c r="AK33" s="627"/>
      <c r="AL33" s="628">
        <v>0</v>
      </c>
      <c r="AM33" s="629"/>
      <c r="AN33" s="629"/>
      <c r="AO33" s="630"/>
      <c r="AP33" s="675"/>
      <c r="AQ33" s="676"/>
      <c r="AR33" s="676"/>
      <c r="AS33" s="676"/>
      <c r="AT33" s="679"/>
      <c r="AU33" s="219"/>
      <c r="AV33" s="219"/>
      <c r="AW33" s="219"/>
      <c r="AX33" s="644" t="s">
        <v>306</v>
      </c>
      <c r="AY33" s="645"/>
      <c r="AZ33" s="645"/>
      <c r="BA33" s="645"/>
      <c r="BB33" s="645"/>
      <c r="BC33" s="645"/>
      <c r="BD33" s="645"/>
      <c r="BE33" s="645"/>
      <c r="BF33" s="646"/>
      <c r="BG33" s="681">
        <v>99.5</v>
      </c>
      <c r="BH33" s="682"/>
      <c r="BI33" s="682"/>
      <c r="BJ33" s="682"/>
      <c r="BK33" s="682"/>
      <c r="BL33" s="682"/>
      <c r="BM33" s="683">
        <v>92.4</v>
      </c>
      <c r="BN33" s="682"/>
      <c r="BO33" s="682"/>
      <c r="BP33" s="682"/>
      <c r="BQ33" s="684"/>
      <c r="BR33" s="681">
        <v>99.4</v>
      </c>
      <c r="BS33" s="682"/>
      <c r="BT33" s="682"/>
      <c r="BU33" s="682"/>
      <c r="BV33" s="682"/>
      <c r="BW33" s="682"/>
      <c r="BX33" s="683">
        <v>92</v>
      </c>
      <c r="BY33" s="682"/>
      <c r="BZ33" s="682"/>
      <c r="CA33" s="682"/>
      <c r="CB33" s="684"/>
      <c r="CD33" s="620" t="s">
        <v>307</v>
      </c>
      <c r="CE33" s="621"/>
      <c r="CF33" s="621"/>
      <c r="CG33" s="621"/>
      <c r="CH33" s="621"/>
      <c r="CI33" s="621"/>
      <c r="CJ33" s="621"/>
      <c r="CK33" s="621"/>
      <c r="CL33" s="621"/>
      <c r="CM33" s="621"/>
      <c r="CN33" s="621"/>
      <c r="CO33" s="621"/>
      <c r="CP33" s="621"/>
      <c r="CQ33" s="622"/>
      <c r="CR33" s="623">
        <v>12524487</v>
      </c>
      <c r="CS33" s="656"/>
      <c r="CT33" s="656"/>
      <c r="CU33" s="656"/>
      <c r="CV33" s="656"/>
      <c r="CW33" s="656"/>
      <c r="CX33" s="656"/>
      <c r="CY33" s="657"/>
      <c r="CZ33" s="628">
        <v>50.5</v>
      </c>
      <c r="DA33" s="653"/>
      <c r="DB33" s="653"/>
      <c r="DC33" s="658"/>
      <c r="DD33" s="632">
        <v>7152194</v>
      </c>
      <c r="DE33" s="656"/>
      <c r="DF33" s="656"/>
      <c r="DG33" s="656"/>
      <c r="DH33" s="656"/>
      <c r="DI33" s="656"/>
      <c r="DJ33" s="656"/>
      <c r="DK33" s="657"/>
      <c r="DL33" s="632">
        <v>5570615</v>
      </c>
      <c r="DM33" s="656"/>
      <c r="DN33" s="656"/>
      <c r="DO33" s="656"/>
      <c r="DP33" s="656"/>
      <c r="DQ33" s="656"/>
      <c r="DR33" s="656"/>
      <c r="DS33" s="656"/>
      <c r="DT33" s="656"/>
      <c r="DU33" s="656"/>
      <c r="DV33" s="657"/>
      <c r="DW33" s="628">
        <v>43.9</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2303885</v>
      </c>
      <c r="S34" s="624"/>
      <c r="T34" s="624"/>
      <c r="U34" s="624"/>
      <c r="V34" s="624"/>
      <c r="W34" s="624"/>
      <c r="X34" s="624"/>
      <c r="Y34" s="625"/>
      <c r="Z34" s="626">
        <v>9</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4245501</v>
      </c>
      <c r="CS34" s="624"/>
      <c r="CT34" s="624"/>
      <c r="CU34" s="624"/>
      <c r="CV34" s="624"/>
      <c r="CW34" s="624"/>
      <c r="CX34" s="624"/>
      <c r="CY34" s="625"/>
      <c r="CZ34" s="628">
        <v>17.100000000000001</v>
      </c>
      <c r="DA34" s="653"/>
      <c r="DB34" s="653"/>
      <c r="DC34" s="658"/>
      <c r="DD34" s="632">
        <v>2401112</v>
      </c>
      <c r="DE34" s="624"/>
      <c r="DF34" s="624"/>
      <c r="DG34" s="624"/>
      <c r="DH34" s="624"/>
      <c r="DI34" s="624"/>
      <c r="DJ34" s="624"/>
      <c r="DK34" s="625"/>
      <c r="DL34" s="632">
        <v>1899065</v>
      </c>
      <c r="DM34" s="624"/>
      <c r="DN34" s="624"/>
      <c r="DO34" s="624"/>
      <c r="DP34" s="624"/>
      <c r="DQ34" s="624"/>
      <c r="DR34" s="624"/>
      <c r="DS34" s="624"/>
      <c r="DT34" s="624"/>
      <c r="DU34" s="624"/>
      <c r="DV34" s="625"/>
      <c r="DW34" s="628">
        <v>15</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2093427</v>
      </c>
      <c r="S35" s="624"/>
      <c r="T35" s="624"/>
      <c r="U35" s="624"/>
      <c r="V35" s="624"/>
      <c r="W35" s="624"/>
      <c r="X35" s="624"/>
      <c r="Y35" s="625"/>
      <c r="Z35" s="626">
        <v>8.1999999999999993</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703620</v>
      </c>
      <c r="CS35" s="656"/>
      <c r="CT35" s="656"/>
      <c r="CU35" s="656"/>
      <c r="CV35" s="656"/>
      <c r="CW35" s="656"/>
      <c r="CX35" s="656"/>
      <c r="CY35" s="657"/>
      <c r="CZ35" s="628">
        <v>2.8</v>
      </c>
      <c r="DA35" s="653"/>
      <c r="DB35" s="653"/>
      <c r="DC35" s="658"/>
      <c r="DD35" s="632">
        <v>633030</v>
      </c>
      <c r="DE35" s="656"/>
      <c r="DF35" s="656"/>
      <c r="DG35" s="656"/>
      <c r="DH35" s="656"/>
      <c r="DI35" s="656"/>
      <c r="DJ35" s="656"/>
      <c r="DK35" s="657"/>
      <c r="DL35" s="632">
        <v>602415</v>
      </c>
      <c r="DM35" s="656"/>
      <c r="DN35" s="656"/>
      <c r="DO35" s="656"/>
      <c r="DP35" s="656"/>
      <c r="DQ35" s="656"/>
      <c r="DR35" s="656"/>
      <c r="DS35" s="656"/>
      <c r="DT35" s="656"/>
      <c r="DU35" s="656"/>
      <c r="DV35" s="657"/>
      <c r="DW35" s="628">
        <v>4.8</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967756</v>
      </c>
      <c r="S36" s="624"/>
      <c r="T36" s="624"/>
      <c r="U36" s="624"/>
      <c r="V36" s="624"/>
      <c r="W36" s="624"/>
      <c r="X36" s="624"/>
      <c r="Y36" s="625"/>
      <c r="Z36" s="626">
        <v>3.8</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2687110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142373</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3376601</v>
      </c>
      <c r="CS36" s="624"/>
      <c r="CT36" s="624"/>
      <c r="CU36" s="624"/>
      <c r="CV36" s="624"/>
      <c r="CW36" s="624"/>
      <c r="CX36" s="624"/>
      <c r="CY36" s="625"/>
      <c r="CZ36" s="628">
        <v>13.6</v>
      </c>
      <c r="DA36" s="653"/>
      <c r="DB36" s="653"/>
      <c r="DC36" s="658"/>
      <c r="DD36" s="632">
        <v>2652857</v>
      </c>
      <c r="DE36" s="624"/>
      <c r="DF36" s="624"/>
      <c r="DG36" s="624"/>
      <c r="DH36" s="624"/>
      <c r="DI36" s="624"/>
      <c r="DJ36" s="624"/>
      <c r="DK36" s="625"/>
      <c r="DL36" s="632">
        <v>1818359</v>
      </c>
      <c r="DM36" s="624"/>
      <c r="DN36" s="624"/>
      <c r="DO36" s="624"/>
      <c r="DP36" s="624"/>
      <c r="DQ36" s="624"/>
      <c r="DR36" s="624"/>
      <c r="DS36" s="624"/>
      <c r="DT36" s="624"/>
      <c r="DU36" s="624"/>
      <c r="DV36" s="625"/>
      <c r="DW36" s="628">
        <v>14.3</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474634</v>
      </c>
      <c r="S37" s="624"/>
      <c r="T37" s="624"/>
      <c r="U37" s="624"/>
      <c r="V37" s="624"/>
      <c r="W37" s="624"/>
      <c r="X37" s="624"/>
      <c r="Y37" s="625"/>
      <c r="Z37" s="626">
        <v>1.9</v>
      </c>
      <c r="AA37" s="626"/>
      <c r="AB37" s="626"/>
      <c r="AC37" s="626"/>
      <c r="AD37" s="627">
        <v>1125</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634548</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127401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589408</v>
      </c>
      <c r="CS37" s="656"/>
      <c r="CT37" s="656"/>
      <c r="CU37" s="656"/>
      <c r="CV37" s="656"/>
      <c r="CW37" s="656"/>
      <c r="CX37" s="656"/>
      <c r="CY37" s="657"/>
      <c r="CZ37" s="628">
        <v>2.4</v>
      </c>
      <c r="DA37" s="653"/>
      <c r="DB37" s="653"/>
      <c r="DC37" s="658"/>
      <c r="DD37" s="632">
        <v>589408</v>
      </c>
      <c r="DE37" s="656"/>
      <c r="DF37" s="656"/>
      <c r="DG37" s="656"/>
      <c r="DH37" s="656"/>
      <c r="DI37" s="656"/>
      <c r="DJ37" s="656"/>
      <c r="DK37" s="657"/>
      <c r="DL37" s="632">
        <v>497946</v>
      </c>
      <c r="DM37" s="656"/>
      <c r="DN37" s="656"/>
      <c r="DO37" s="656"/>
      <c r="DP37" s="656"/>
      <c r="DQ37" s="656"/>
      <c r="DR37" s="656"/>
      <c r="DS37" s="656"/>
      <c r="DT37" s="656"/>
      <c r="DU37" s="656"/>
      <c r="DV37" s="657"/>
      <c r="DW37" s="628">
        <v>3.9</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1086219</v>
      </c>
      <c r="S38" s="624"/>
      <c r="T38" s="624"/>
      <c r="U38" s="624"/>
      <c r="V38" s="624"/>
      <c r="W38" s="624"/>
      <c r="X38" s="624"/>
      <c r="Y38" s="625"/>
      <c r="Z38" s="626">
        <v>4.2</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456957</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5244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1565453</v>
      </c>
      <c r="CS38" s="624"/>
      <c r="CT38" s="624"/>
      <c r="CU38" s="624"/>
      <c r="CV38" s="624"/>
      <c r="CW38" s="624"/>
      <c r="CX38" s="624"/>
      <c r="CY38" s="625"/>
      <c r="CZ38" s="628">
        <v>6.3</v>
      </c>
      <c r="DA38" s="653"/>
      <c r="DB38" s="653"/>
      <c r="DC38" s="658"/>
      <c r="DD38" s="632">
        <v>1281784</v>
      </c>
      <c r="DE38" s="624"/>
      <c r="DF38" s="624"/>
      <c r="DG38" s="624"/>
      <c r="DH38" s="624"/>
      <c r="DI38" s="624"/>
      <c r="DJ38" s="624"/>
      <c r="DK38" s="625"/>
      <c r="DL38" s="632">
        <v>1250776</v>
      </c>
      <c r="DM38" s="624"/>
      <c r="DN38" s="624"/>
      <c r="DO38" s="624"/>
      <c r="DP38" s="624"/>
      <c r="DQ38" s="624"/>
      <c r="DR38" s="624"/>
      <c r="DS38" s="624"/>
      <c r="DT38" s="624"/>
      <c r="DU38" s="624"/>
      <c r="DV38" s="625"/>
      <c r="DW38" s="628">
        <v>9.9</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30152</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8473</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2365812</v>
      </c>
      <c r="CS39" s="656"/>
      <c r="CT39" s="656"/>
      <c r="CU39" s="656"/>
      <c r="CV39" s="656"/>
      <c r="CW39" s="656"/>
      <c r="CX39" s="656"/>
      <c r="CY39" s="657"/>
      <c r="CZ39" s="628">
        <v>9.5</v>
      </c>
      <c r="DA39" s="653"/>
      <c r="DB39" s="653"/>
      <c r="DC39" s="658"/>
      <c r="DD39" s="632">
        <v>62411</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112419</v>
      </c>
      <c r="S40" s="624"/>
      <c r="T40" s="624"/>
      <c r="U40" s="624"/>
      <c r="V40" s="624"/>
      <c r="W40" s="624"/>
      <c r="X40" s="624"/>
      <c r="Y40" s="625"/>
      <c r="Z40" s="626">
        <v>0.4</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23"/>
      <c r="BM40" s="621" t="s">
        <v>333</v>
      </c>
      <c r="BN40" s="621"/>
      <c r="BO40" s="621"/>
      <c r="BP40" s="621"/>
      <c r="BQ40" s="621"/>
      <c r="BR40" s="621"/>
      <c r="BS40" s="621"/>
      <c r="BT40" s="621"/>
      <c r="BU40" s="622"/>
      <c r="BV40" s="623">
        <v>114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267500</v>
      </c>
      <c r="CS40" s="624"/>
      <c r="CT40" s="624"/>
      <c r="CU40" s="624"/>
      <c r="CV40" s="624"/>
      <c r="CW40" s="624"/>
      <c r="CX40" s="624"/>
      <c r="CY40" s="625"/>
      <c r="CZ40" s="628">
        <v>1.1000000000000001</v>
      </c>
      <c r="DA40" s="653"/>
      <c r="DB40" s="653"/>
      <c r="DC40" s="658"/>
      <c r="DD40" s="632">
        <v>121000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25638057</v>
      </c>
      <c r="S41" s="696"/>
      <c r="T41" s="696"/>
      <c r="U41" s="696"/>
      <c r="V41" s="696"/>
      <c r="W41" s="696"/>
      <c r="X41" s="696"/>
      <c r="Y41" s="700"/>
      <c r="Z41" s="701">
        <v>100</v>
      </c>
      <c r="AA41" s="701"/>
      <c r="AB41" s="701"/>
      <c r="AC41" s="701"/>
      <c r="AD41" s="702">
        <v>12565985</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325690</v>
      </c>
      <c r="BA41" s="624"/>
      <c r="BB41" s="624"/>
      <c r="BC41" s="624"/>
      <c r="BD41" s="656"/>
      <c r="BE41" s="656"/>
      <c r="BF41" s="669"/>
      <c r="BG41" s="673"/>
      <c r="BH41" s="674"/>
      <c r="BI41" s="674"/>
      <c r="BJ41" s="674"/>
      <c r="BK41" s="674"/>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1239763</v>
      </c>
      <c r="BA42" s="696"/>
      <c r="BB42" s="696"/>
      <c r="BC42" s="696"/>
      <c r="BD42" s="682"/>
      <c r="BE42" s="682"/>
      <c r="BF42" s="684"/>
      <c r="BG42" s="675"/>
      <c r="BH42" s="676"/>
      <c r="BI42" s="676"/>
      <c r="BJ42" s="676"/>
      <c r="BK42" s="676"/>
      <c r="BL42" s="224"/>
      <c r="BM42" s="645" t="s">
        <v>340</v>
      </c>
      <c r="BN42" s="645"/>
      <c r="BO42" s="645"/>
      <c r="BP42" s="645"/>
      <c r="BQ42" s="645"/>
      <c r="BR42" s="645"/>
      <c r="BS42" s="645"/>
      <c r="BT42" s="645"/>
      <c r="BU42" s="646"/>
      <c r="BV42" s="695">
        <v>365</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2321045</v>
      </c>
      <c r="CS42" s="656"/>
      <c r="CT42" s="656"/>
      <c r="CU42" s="656"/>
      <c r="CV42" s="656"/>
      <c r="CW42" s="656"/>
      <c r="CX42" s="656"/>
      <c r="CY42" s="657"/>
      <c r="CZ42" s="628">
        <v>9.4</v>
      </c>
      <c r="DA42" s="653"/>
      <c r="DB42" s="653"/>
      <c r="DC42" s="658"/>
      <c r="DD42" s="632">
        <v>452253</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52233</v>
      </c>
      <c r="CS43" s="656"/>
      <c r="CT43" s="656"/>
      <c r="CU43" s="656"/>
      <c r="CV43" s="656"/>
      <c r="CW43" s="656"/>
      <c r="CX43" s="656"/>
      <c r="CY43" s="657"/>
      <c r="CZ43" s="628">
        <v>0.2</v>
      </c>
      <c r="DA43" s="653"/>
      <c r="DB43" s="653"/>
      <c r="DC43" s="658"/>
      <c r="DD43" s="632">
        <v>31245</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2307617</v>
      </c>
      <c r="CS44" s="624"/>
      <c r="CT44" s="624"/>
      <c r="CU44" s="624"/>
      <c r="CV44" s="624"/>
      <c r="CW44" s="624"/>
      <c r="CX44" s="624"/>
      <c r="CY44" s="625"/>
      <c r="CZ44" s="628">
        <v>9.3000000000000007</v>
      </c>
      <c r="DA44" s="629"/>
      <c r="DB44" s="629"/>
      <c r="DC44" s="635"/>
      <c r="DD44" s="632">
        <v>451935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395026</v>
      </c>
      <c r="CS45" s="656"/>
      <c r="CT45" s="656"/>
      <c r="CU45" s="656"/>
      <c r="CV45" s="656"/>
      <c r="CW45" s="656"/>
      <c r="CX45" s="656"/>
      <c r="CY45" s="657"/>
      <c r="CZ45" s="628">
        <v>1.6</v>
      </c>
      <c r="DA45" s="653"/>
      <c r="DB45" s="653"/>
      <c r="DC45" s="658"/>
      <c r="DD45" s="632">
        <v>15556</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348</v>
      </c>
      <c r="CG46" s="621"/>
      <c r="CH46" s="621"/>
      <c r="CI46" s="621"/>
      <c r="CJ46" s="621"/>
      <c r="CK46" s="621"/>
      <c r="CL46" s="621"/>
      <c r="CM46" s="621"/>
      <c r="CN46" s="621"/>
      <c r="CO46" s="621"/>
      <c r="CP46" s="621"/>
      <c r="CQ46" s="622"/>
      <c r="CR46" s="623">
        <v>1894419</v>
      </c>
      <c r="CS46" s="624"/>
      <c r="CT46" s="624"/>
      <c r="CU46" s="624"/>
      <c r="CV46" s="624"/>
      <c r="CW46" s="624"/>
      <c r="CX46" s="624"/>
      <c r="CY46" s="625"/>
      <c r="CZ46" s="628">
        <v>7.6</v>
      </c>
      <c r="DA46" s="629"/>
      <c r="DB46" s="629"/>
      <c r="DC46" s="635"/>
      <c r="DD46" s="632">
        <v>428107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349</v>
      </c>
      <c r="CG47" s="621"/>
      <c r="CH47" s="621"/>
      <c r="CI47" s="621"/>
      <c r="CJ47" s="621"/>
      <c r="CK47" s="621"/>
      <c r="CL47" s="621"/>
      <c r="CM47" s="621"/>
      <c r="CN47" s="621"/>
      <c r="CO47" s="621"/>
      <c r="CP47" s="621"/>
      <c r="CQ47" s="622"/>
      <c r="CR47" s="623">
        <v>13428</v>
      </c>
      <c r="CS47" s="656"/>
      <c r="CT47" s="656"/>
      <c r="CU47" s="656"/>
      <c r="CV47" s="656"/>
      <c r="CW47" s="656"/>
      <c r="CX47" s="656"/>
      <c r="CY47" s="657"/>
      <c r="CZ47" s="628">
        <v>0.1</v>
      </c>
      <c r="DA47" s="653"/>
      <c r="DB47" s="653"/>
      <c r="DC47" s="658"/>
      <c r="DD47" s="632">
        <v>318</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351</v>
      </c>
      <c r="CE49" s="645"/>
      <c r="CF49" s="645"/>
      <c r="CG49" s="645"/>
      <c r="CH49" s="645"/>
      <c r="CI49" s="645"/>
      <c r="CJ49" s="645"/>
      <c r="CK49" s="645"/>
      <c r="CL49" s="645"/>
      <c r="CM49" s="645"/>
      <c r="CN49" s="645"/>
      <c r="CO49" s="645"/>
      <c r="CP49" s="645"/>
      <c r="CQ49" s="646"/>
      <c r="CR49" s="695">
        <v>24784822</v>
      </c>
      <c r="CS49" s="682"/>
      <c r="CT49" s="682"/>
      <c r="CU49" s="682"/>
      <c r="CV49" s="682"/>
      <c r="CW49" s="682"/>
      <c r="CX49" s="682"/>
      <c r="CY49" s="711"/>
      <c r="CZ49" s="703">
        <v>100</v>
      </c>
      <c r="DA49" s="712"/>
      <c r="DB49" s="712"/>
      <c r="DC49" s="713"/>
      <c r="DD49" s="714">
        <v>14515876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MsLT4qermqgZNhvlkPnRP4S7DEHXRePFljFtfE6issE1mdHJ4sddmi8U+ai5oHELuDv4OhINbCNrovvuBXeXPg==" saltValue="DxMy19XLf55HqzGsI7hvI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25630</v>
      </c>
      <c r="R7" s="753"/>
      <c r="S7" s="753"/>
      <c r="T7" s="753"/>
      <c r="U7" s="753"/>
      <c r="V7" s="753">
        <v>24783</v>
      </c>
      <c r="W7" s="753"/>
      <c r="X7" s="753"/>
      <c r="Y7" s="753"/>
      <c r="Z7" s="753"/>
      <c r="AA7" s="753">
        <v>847</v>
      </c>
      <c r="AB7" s="753"/>
      <c r="AC7" s="753"/>
      <c r="AD7" s="753"/>
      <c r="AE7" s="754"/>
      <c r="AF7" s="755">
        <v>843</v>
      </c>
      <c r="AG7" s="756"/>
      <c r="AH7" s="756"/>
      <c r="AI7" s="756"/>
      <c r="AJ7" s="757"/>
      <c r="AK7" s="758">
        <v>2084</v>
      </c>
      <c r="AL7" s="759"/>
      <c r="AM7" s="759"/>
      <c r="AN7" s="759"/>
      <c r="AO7" s="759"/>
      <c r="AP7" s="759">
        <v>18888</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560</v>
      </c>
      <c r="BT7" s="747"/>
      <c r="BU7" s="747"/>
      <c r="BV7" s="747"/>
      <c r="BW7" s="747"/>
      <c r="BX7" s="747"/>
      <c r="BY7" s="747"/>
      <c r="BZ7" s="747"/>
      <c r="CA7" s="747"/>
      <c r="CB7" s="747"/>
      <c r="CC7" s="747"/>
      <c r="CD7" s="747"/>
      <c r="CE7" s="747"/>
      <c r="CF7" s="747"/>
      <c r="CG7" s="762"/>
      <c r="CH7" s="743">
        <v>0</v>
      </c>
      <c r="CI7" s="744"/>
      <c r="CJ7" s="744"/>
      <c r="CK7" s="744"/>
      <c r="CL7" s="745"/>
      <c r="CM7" s="743">
        <v>112</v>
      </c>
      <c r="CN7" s="744"/>
      <c r="CO7" s="744"/>
      <c r="CP7" s="744"/>
      <c r="CQ7" s="745"/>
      <c r="CR7" s="743">
        <v>61</v>
      </c>
      <c r="CS7" s="744"/>
      <c r="CT7" s="744"/>
      <c r="CU7" s="744"/>
      <c r="CV7" s="745"/>
      <c r="CW7" s="743" t="s">
        <v>559</v>
      </c>
      <c r="CX7" s="744"/>
      <c r="CY7" s="744"/>
      <c r="CZ7" s="744"/>
      <c r="DA7" s="745"/>
      <c r="DB7" s="743" t="s">
        <v>559</v>
      </c>
      <c r="DC7" s="744"/>
      <c r="DD7" s="744"/>
      <c r="DE7" s="744"/>
      <c r="DF7" s="745"/>
      <c r="DG7" s="743" t="s">
        <v>559</v>
      </c>
      <c r="DH7" s="744"/>
      <c r="DI7" s="744"/>
      <c r="DJ7" s="744"/>
      <c r="DK7" s="745"/>
      <c r="DL7" s="743" t="s">
        <v>559</v>
      </c>
      <c r="DM7" s="744"/>
      <c r="DN7" s="744"/>
      <c r="DO7" s="744"/>
      <c r="DP7" s="745"/>
      <c r="DQ7" s="743" t="s">
        <v>559</v>
      </c>
      <c r="DR7" s="744"/>
      <c r="DS7" s="744"/>
      <c r="DT7" s="744"/>
      <c r="DU7" s="745"/>
      <c r="DV7" s="746"/>
      <c r="DW7" s="747"/>
      <c r="DX7" s="747"/>
      <c r="DY7" s="747"/>
      <c r="DZ7" s="748"/>
      <c r="EA7" s="234"/>
    </row>
    <row r="8" spans="1:131" s="235" customFormat="1" ht="26.25" customHeight="1" x14ac:dyDescent="0.15">
      <c r="A8" s="238">
        <v>2</v>
      </c>
      <c r="B8" s="780" t="s">
        <v>375</v>
      </c>
      <c r="C8" s="781"/>
      <c r="D8" s="781"/>
      <c r="E8" s="781"/>
      <c r="F8" s="781"/>
      <c r="G8" s="781"/>
      <c r="H8" s="781"/>
      <c r="I8" s="781"/>
      <c r="J8" s="781"/>
      <c r="K8" s="781"/>
      <c r="L8" s="781"/>
      <c r="M8" s="781"/>
      <c r="N8" s="781"/>
      <c r="O8" s="781"/>
      <c r="P8" s="782"/>
      <c r="Q8" s="783">
        <v>8</v>
      </c>
      <c r="R8" s="784"/>
      <c r="S8" s="784"/>
      <c r="T8" s="784"/>
      <c r="U8" s="784"/>
      <c r="V8" s="784">
        <v>1</v>
      </c>
      <c r="W8" s="784"/>
      <c r="X8" s="784"/>
      <c r="Y8" s="784"/>
      <c r="Z8" s="784"/>
      <c r="AA8" s="784">
        <v>6</v>
      </c>
      <c r="AB8" s="784"/>
      <c r="AC8" s="784"/>
      <c r="AD8" s="784"/>
      <c r="AE8" s="785"/>
      <c r="AF8" s="786">
        <v>6</v>
      </c>
      <c r="AG8" s="787"/>
      <c r="AH8" s="787"/>
      <c r="AI8" s="787"/>
      <c r="AJ8" s="788"/>
      <c r="AK8" s="789" t="s">
        <v>559</v>
      </c>
      <c r="AL8" s="777"/>
      <c r="AM8" s="777"/>
      <c r="AN8" s="777"/>
      <c r="AO8" s="769"/>
      <c r="AP8" s="790" t="s">
        <v>559</v>
      </c>
      <c r="AQ8" s="777"/>
      <c r="AR8" s="777"/>
      <c r="AS8" s="777"/>
      <c r="AT8" s="769"/>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561</v>
      </c>
      <c r="BT8" s="774"/>
      <c r="BU8" s="774"/>
      <c r="BV8" s="774"/>
      <c r="BW8" s="774"/>
      <c r="BX8" s="774"/>
      <c r="BY8" s="774"/>
      <c r="BZ8" s="774"/>
      <c r="CA8" s="774"/>
      <c r="CB8" s="774"/>
      <c r="CC8" s="774"/>
      <c r="CD8" s="774"/>
      <c r="CE8" s="774"/>
      <c r="CF8" s="774"/>
      <c r="CG8" s="775"/>
      <c r="CH8" s="776">
        <v>2</v>
      </c>
      <c r="CI8" s="777"/>
      <c r="CJ8" s="777"/>
      <c r="CK8" s="777"/>
      <c r="CL8" s="778"/>
      <c r="CM8" s="776">
        <v>59</v>
      </c>
      <c r="CN8" s="777"/>
      <c r="CO8" s="777"/>
      <c r="CP8" s="777"/>
      <c r="CQ8" s="778"/>
      <c r="CR8" s="776">
        <v>14</v>
      </c>
      <c r="CS8" s="777"/>
      <c r="CT8" s="777"/>
      <c r="CU8" s="777"/>
      <c r="CV8" s="778"/>
      <c r="CW8" s="776" t="s">
        <v>559</v>
      </c>
      <c r="CX8" s="777"/>
      <c r="CY8" s="777"/>
      <c r="CZ8" s="777"/>
      <c r="DA8" s="778"/>
      <c r="DB8" s="776" t="s">
        <v>559</v>
      </c>
      <c r="DC8" s="777"/>
      <c r="DD8" s="777"/>
      <c r="DE8" s="777"/>
      <c r="DF8" s="778"/>
      <c r="DG8" s="776" t="s">
        <v>559</v>
      </c>
      <c r="DH8" s="777"/>
      <c r="DI8" s="777"/>
      <c r="DJ8" s="777"/>
      <c r="DK8" s="778"/>
      <c r="DL8" s="776" t="s">
        <v>559</v>
      </c>
      <c r="DM8" s="777"/>
      <c r="DN8" s="777"/>
      <c r="DO8" s="777"/>
      <c r="DP8" s="778"/>
      <c r="DQ8" s="776" t="s">
        <v>559</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t="s">
        <v>563</v>
      </c>
      <c r="BS9" s="773" t="s">
        <v>562</v>
      </c>
      <c r="BT9" s="774"/>
      <c r="BU9" s="774"/>
      <c r="BV9" s="774"/>
      <c r="BW9" s="774"/>
      <c r="BX9" s="774"/>
      <c r="BY9" s="774"/>
      <c r="BZ9" s="774"/>
      <c r="CA9" s="774"/>
      <c r="CB9" s="774"/>
      <c r="CC9" s="774"/>
      <c r="CD9" s="774"/>
      <c r="CE9" s="774"/>
      <c r="CF9" s="774"/>
      <c r="CG9" s="775"/>
      <c r="CH9" s="776">
        <v>0</v>
      </c>
      <c r="CI9" s="777"/>
      <c r="CJ9" s="777"/>
      <c r="CK9" s="777"/>
      <c r="CL9" s="778"/>
      <c r="CM9" s="776">
        <v>243</v>
      </c>
      <c r="CN9" s="777"/>
      <c r="CO9" s="777"/>
      <c r="CP9" s="777"/>
      <c r="CQ9" s="778"/>
      <c r="CR9" s="776">
        <v>5</v>
      </c>
      <c r="CS9" s="777"/>
      <c r="CT9" s="777"/>
      <c r="CU9" s="777"/>
      <c r="CV9" s="778"/>
      <c r="CW9" s="776" t="s">
        <v>559</v>
      </c>
      <c r="CX9" s="777"/>
      <c r="CY9" s="777"/>
      <c r="CZ9" s="777"/>
      <c r="DA9" s="778"/>
      <c r="DB9" s="776" t="s">
        <v>559</v>
      </c>
      <c r="DC9" s="777"/>
      <c r="DD9" s="777"/>
      <c r="DE9" s="777"/>
      <c r="DF9" s="778"/>
      <c r="DG9" s="776" t="s">
        <v>559</v>
      </c>
      <c r="DH9" s="777"/>
      <c r="DI9" s="777"/>
      <c r="DJ9" s="777"/>
      <c r="DK9" s="778"/>
      <c r="DL9" s="776" t="s">
        <v>559</v>
      </c>
      <c r="DM9" s="777"/>
      <c r="DN9" s="777"/>
      <c r="DO9" s="777"/>
      <c r="DP9" s="778"/>
      <c r="DQ9" s="776" t="s">
        <v>559</v>
      </c>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801"/>
      <c r="R22" s="802"/>
      <c r="S22" s="802"/>
      <c r="T22" s="802"/>
      <c r="U22" s="802"/>
      <c r="V22" s="802"/>
      <c r="W22" s="802"/>
      <c r="X22" s="802"/>
      <c r="Y22" s="802"/>
      <c r="Z22" s="802"/>
      <c r="AA22" s="802"/>
      <c r="AB22" s="802"/>
      <c r="AC22" s="802"/>
      <c r="AD22" s="802"/>
      <c r="AE22" s="803"/>
      <c r="AF22" s="786"/>
      <c r="AG22" s="787"/>
      <c r="AH22" s="787"/>
      <c r="AI22" s="787"/>
      <c r="AJ22" s="788"/>
      <c r="AK22" s="804"/>
      <c r="AL22" s="805"/>
      <c r="AM22" s="805"/>
      <c r="AN22" s="805"/>
      <c r="AO22" s="805"/>
      <c r="AP22" s="805"/>
      <c r="AQ22" s="805"/>
      <c r="AR22" s="805"/>
      <c r="AS22" s="805"/>
      <c r="AT22" s="805"/>
      <c r="AU22" s="806"/>
      <c r="AV22" s="806"/>
      <c r="AW22" s="806"/>
      <c r="AX22" s="806"/>
      <c r="AY22" s="807"/>
      <c r="AZ22" s="808" t="s">
        <v>376</v>
      </c>
      <c r="BA22" s="808"/>
      <c r="BB22" s="808"/>
      <c r="BC22" s="808"/>
      <c r="BD22" s="809"/>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377</v>
      </c>
      <c r="B23" s="791" t="s">
        <v>378</v>
      </c>
      <c r="C23" s="792"/>
      <c r="D23" s="792"/>
      <c r="E23" s="792"/>
      <c r="F23" s="792"/>
      <c r="G23" s="792"/>
      <c r="H23" s="792"/>
      <c r="I23" s="792"/>
      <c r="J23" s="792"/>
      <c r="K23" s="792"/>
      <c r="L23" s="792"/>
      <c r="M23" s="792"/>
      <c r="N23" s="792"/>
      <c r="O23" s="792"/>
      <c r="P23" s="793"/>
      <c r="Q23" s="794">
        <v>25638</v>
      </c>
      <c r="R23" s="795"/>
      <c r="S23" s="795"/>
      <c r="T23" s="795"/>
      <c r="U23" s="795"/>
      <c r="V23" s="795">
        <v>24785</v>
      </c>
      <c r="W23" s="795"/>
      <c r="X23" s="795"/>
      <c r="Y23" s="795"/>
      <c r="Z23" s="795"/>
      <c r="AA23" s="795">
        <v>853</v>
      </c>
      <c r="AB23" s="795"/>
      <c r="AC23" s="795"/>
      <c r="AD23" s="795"/>
      <c r="AE23" s="796"/>
      <c r="AF23" s="797">
        <v>850</v>
      </c>
      <c r="AG23" s="795"/>
      <c r="AH23" s="795"/>
      <c r="AI23" s="795"/>
      <c r="AJ23" s="798"/>
      <c r="AK23" s="799"/>
      <c r="AL23" s="800"/>
      <c r="AM23" s="800"/>
      <c r="AN23" s="800"/>
      <c r="AO23" s="800"/>
      <c r="AP23" s="795">
        <v>18888</v>
      </c>
      <c r="AQ23" s="795"/>
      <c r="AR23" s="795"/>
      <c r="AS23" s="795"/>
      <c r="AT23" s="795"/>
      <c r="AU23" s="811"/>
      <c r="AV23" s="811"/>
      <c r="AW23" s="811"/>
      <c r="AX23" s="811"/>
      <c r="AY23" s="812"/>
      <c r="AZ23" s="813" t="s">
        <v>122</v>
      </c>
      <c r="BA23" s="814"/>
      <c r="BB23" s="814"/>
      <c r="BC23" s="814"/>
      <c r="BD23" s="815"/>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10" t="s">
        <v>379</v>
      </c>
      <c r="B24" s="810"/>
      <c r="C24" s="810"/>
      <c r="D24" s="810"/>
      <c r="E24" s="810"/>
      <c r="F24" s="810"/>
      <c r="G24" s="810"/>
      <c r="H24" s="810"/>
      <c r="I24" s="810"/>
      <c r="J24" s="810"/>
      <c r="K24" s="810"/>
      <c r="L24" s="810"/>
      <c r="M24" s="810"/>
      <c r="N24" s="810"/>
      <c r="O24" s="810"/>
      <c r="P24" s="810"/>
      <c r="Q24" s="810"/>
      <c r="R24" s="810"/>
      <c r="S24" s="810"/>
      <c r="T24" s="810"/>
      <c r="U24" s="810"/>
      <c r="V24" s="810"/>
      <c r="W24" s="810"/>
      <c r="X24" s="810"/>
      <c r="Y24" s="810"/>
      <c r="Z24" s="810"/>
      <c r="AA24" s="810"/>
      <c r="AB24" s="810"/>
      <c r="AC24" s="810"/>
      <c r="AD24" s="810"/>
      <c r="AE24" s="810"/>
      <c r="AF24" s="810"/>
      <c r="AG24" s="810"/>
      <c r="AH24" s="810"/>
      <c r="AI24" s="810"/>
      <c r="AJ24" s="810"/>
      <c r="AK24" s="810"/>
      <c r="AL24" s="810"/>
      <c r="AM24" s="810"/>
      <c r="AN24" s="810"/>
      <c r="AO24" s="810"/>
      <c r="AP24" s="810"/>
      <c r="AQ24" s="810"/>
      <c r="AR24" s="810"/>
      <c r="AS24" s="810"/>
      <c r="AT24" s="810"/>
      <c r="AU24" s="810"/>
      <c r="AV24" s="810"/>
      <c r="AW24" s="810"/>
      <c r="AX24" s="810"/>
      <c r="AY24" s="810"/>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6" t="s">
        <v>384</v>
      </c>
      <c r="AG26" s="817"/>
      <c r="AH26" s="817"/>
      <c r="AI26" s="817"/>
      <c r="AJ26" s="818"/>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9"/>
      <c r="AG27" s="820"/>
      <c r="AH27" s="820"/>
      <c r="AI27" s="820"/>
      <c r="AJ27" s="821"/>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389</v>
      </c>
      <c r="C28" s="750"/>
      <c r="D28" s="750"/>
      <c r="E28" s="750"/>
      <c r="F28" s="750"/>
      <c r="G28" s="750"/>
      <c r="H28" s="750"/>
      <c r="I28" s="750"/>
      <c r="J28" s="750"/>
      <c r="K28" s="750"/>
      <c r="L28" s="750"/>
      <c r="M28" s="750"/>
      <c r="N28" s="750"/>
      <c r="O28" s="750"/>
      <c r="P28" s="751"/>
      <c r="Q28" s="824">
        <v>4649</v>
      </c>
      <c r="R28" s="825"/>
      <c r="S28" s="825"/>
      <c r="T28" s="825"/>
      <c r="U28" s="825"/>
      <c r="V28" s="825">
        <v>4506</v>
      </c>
      <c r="W28" s="825"/>
      <c r="X28" s="825"/>
      <c r="Y28" s="825"/>
      <c r="Z28" s="825"/>
      <c r="AA28" s="825">
        <v>142</v>
      </c>
      <c r="AB28" s="825"/>
      <c r="AC28" s="825"/>
      <c r="AD28" s="825"/>
      <c r="AE28" s="826"/>
      <c r="AF28" s="827">
        <v>142</v>
      </c>
      <c r="AG28" s="825"/>
      <c r="AH28" s="825"/>
      <c r="AI28" s="825"/>
      <c r="AJ28" s="828"/>
      <c r="AK28" s="829">
        <v>326</v>
      </c>
      <c r="AL28" s="830"/>
      <c r="AM28" s="830"/>
      <c r="AN28" s="830"/>
      <c r="AO28" s="830"/>
      <c r="AP28" s="830" t="s">
        <v>559</v>
      </c>
      <c r="AQ28" s="830"/>
      <c r="AR28" s="830"/>
      <c r="AS28" s="830"/>
      <c r="AT28" s="830"/>
      <c r="AU28" s="830" t="s">
        <v>559</v>
      </c>
      <c r="AV28" s="830"/>
      <c r="AW28" s="830"/>
      <c r="AX28" s="830"/>
      <c r="AY28" s="830"/>
      <c r="AZ28" s="830" t="s">
        <v>559</v>
      </c>
      <c r="BA28" s="830"/>
      <c r="BB28" s="830"/>
      <c r="BC28" s="830"/>
      <c r="BD28" s="830"/>
      <c r="BE28" s="822"/>
      <c r="BF28" s="822"/>
      <c r="BG28" s="822"/>
      <c r="BH28" s="822"/>
      <c r="BI28" s="823"/>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390</v>
      </c>
      <c r="C29" s="781"/>
      <c r="D29" s="781"/>
      <c r="E29" s="781"/>
      <c r="F29" s="781"/>
      <c r="G29" s="781"/>
      <c r="H29" s="781"/>
      <c r="I29" s="781"/>
      <c r="J29" s="781"/>
      <c r="K29" s="781"/>
      <c r="L29" s="781"/>
      <c r="M29" s="781"/>
      <c r="N29" s="781"/>
      <c r="O29" s="781"/>
      <c r="P29" s="782"/>
      <c r="Q29" s="783">
        <v>4509</v>
      </c>
      <c r="R29" s="784"/>
      <c r="S29" s="784"/>
      <c r="T29" s="784"/>
      <c r="U29" s="784"/>
      <c r="V29" s="784">
        <v>4363</v>
      </c>
      <c r="W29" s="784"/>
      <c r="X29" s="784"/>
      <c r="Y29" s="784"/>
      <c r="Z29" s="784"/>
      <c r="AA29" s="784">
        <v>146</v>
      </c>
      <c r="AB29" s="784"/>
      <c r="AC29" s="784"/>
      <c r="AD29" s="784"/>
      <c r="AE29" s="785"/>
      <c r="AF29" s="786">
        <v>146</v>
      </c>
      <c r="AG29" s="787"/>
      <c r="AH29" s="787"/>
      <c r="AI29" s="787"/>
      <c r="AJ29" s="788"/>
      <c r="AK29" s="834">
        <v>639</v>
      </c>
      <c r="AL29" s="831"/>
      <c r="AM29" s="831"/>
      <c r="AN29" s="831"/>
      <c r="AO29" s="831"/>
      <c r="AP29" s="831" t="s">
        <v>559</v>
      </c>
      <c r="AQ29" s="831"/>
      <c r="AR29" s="831"/>
      <c r="AS29" s="831"/>
      <c r="AT29" s="831"/>
      <c r="AU29" s="831" t="s">
        <v>559</v>
      </c>
      <c r="AV29" s="831"/>
      <c r="AW29" s="831"/>
      <c r="AX29" s="831"/>
      <c r="AY29" s="831"/>
      <c r="AZ29" s="831" t="s">
        <v>559</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391</v>
      </c>
      <c r="C30" s="781"/>
      <c r="D30" s="781"/>
      <c r="E30" s="781"/>
      <c r="F30" s="781"/>
      <c r="G30" s="781"/>
      <c r="H30" s="781"/>
      <c r="I30" s="781"/>
      <c r="J30" s="781"/>
      <c r="K30" s="781"/>
      <c r="L30" s="781"/>
      <c r="M30" s="781"/>
      <c r="N30" s="781"/>
      <c r="O30" s="781"/>
      <c r="P30" s="782"/>
      <c r="Q30" s="783">
        <v>599</v>
      </c>
      <c r="R30" s="784"/>
      <c r="S30" s="784"/>
      <c r="T30" s="784"/>
      <c r="U30" s="784"/>
      <c r="V30" s="784">
        <v>593</v>
      </c>
      <c r="W30" s="784"/>
      <c r="X30" s="784"/>
      <c r="Y30" s="784"/>
      <c r="Z30" s="784"/>
      <c r="AA30" s="784">
        <v>5</v>
      </c>
      <c r="AB30" s="784"/>
      <c r="AC30" s="784"/>
      <c r="AD30" s="784"/>
      <c r="AE30" s="785"/>
      <c r="AF30" s="786">
        <v>5</v>
      </c>
      <c r="AG30" s="787"/>
      <c r="AH30" s="787"/>
      <c r="AI30" s="787"/>
      <c r="AJ30" s="788"/>
      <c r="AK30" s="834">
        <v>146</v>
      </c>
      <c r="AL30" s="831"/>
      <c r="AM30" s="831"/>
      <c r="AN30" s="831"/>
      <c r="AO30" s="831"/>
      <c r="AP30" s="831" t="s">
        <v>559</v>
      </c>
      <c r="AQ30" s="831"/>
      <c r="AR30" s="831"/>
      <c r="AS30" s="831"/>
      <c r="AT30" s="831"/>
      <c r="AU30" s="831" t="s">
        <v>559</v>
      </c>
      <c r="AV30" s="831"/>
      <c r="AW30" s="831"/>
      <c r="AX30" s="831"/>
      <c r="AY30" s="831"/>
      <c r="AZ30" s="831" t="s">
        <v>559</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392</v>
      </c>
      <c r="C31" s="781"/>
      <c r="D31" s="781"/>
      <c r="E31" s="781"/>
      <c r="F31" s="781"/>
      <c r="G31" s="781"/>
      <c r="H31" s="781"/>
      <c r="I31" s="781"/>
      <c r="J31" s="781"/>
      <c r="K31" s="781"/>
      <c r="L31" s="781"/>
      <c r="M31" s="781"/>
      <c r="N31" s="781"/>
      <c r="O31" s="781"/>
      <c r="P31" s="782"/>
      <c r="Q31" s="783">
        <v>1099</v>
      </c>
      <c r="R31" s="784"/>
      <c r="S31" s="784"/>
      <c r="T31" s="784"/>
      <c r="U31" s="784"/>
      <c r="V31" s="784">
        <v>959</v>
      </c>
      <c r="W31" s="784"/>
      <c r="X31" s="784"/>
      <c r="Y31" s="784"/>
      <c r="Z31" s="784"/>
      <c r="AA31" s="784">
        <v>140</v>
      </c>
      <c r="AB31" s="784"/>
      <c r="AC31" s="784"/>
      <c r="AD31" s="784"/>
      <c r="AE31" s="785"/>
      <c r="AF31" s="786">
        <v>2578</v>
      </c>
      <c r="AG31" s="787"/>
      <c r="AH31" s="787"/>
      <c r="AI31" s="787"/>
      <c r="AJ31" s="788"/>
      <c r="AK31" s="834">
        <v>30</v>
      </c>
      <c r="AL31" s="831"/>
      <c r="AM31" s="831"/>
      <c r="AN31" s="831"/>
      <c r="AO31" s="831"/>
      <c r="AP31" s="831">
        <v>983</v>
      </c>
      <c r="AQ31" s="831"/>
      <c r="AR31" s="831"/>
      <c r="AS31" s="831"/>
      <c r="AT31" s="831"/>
      <c r="AU31" s="831">
        <v>183</v>
      </c>
      <c r="AV31" s="831"/>
      <c r="AW31" s="831"/>
      <c r="AX31" s="831"/>
      <c r="AY31" s="831"/>
      <c r="AZ31" s="831" t="s">
        <v>559</v>
      </c>
      <c r="BA31" s="831"/>
      <c r="BB31" s="831"/>
      <c r="BC31" s="831"/>
      <c r="BD31" s="831"/>
      <c r="BE31" s="832" t="s">
        <v>393</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394</v>
      </c>
      <c r="C32" s="781"/>
      <c r="D32" s="781"/>
      <c r="E32" s="781"/>
      <c r="F32" s="781"/>
      <c r="G32" s="781"/>
      <c r="H32" s="781"/>
      <c r="I32" s="781"/>
      <c r="J32" s="781"/>
      <c r="K32" s="781"/>
      <c r="L32" s="781"/>
      <c r="M32" s="781"/>
      <c r="N32" s="781"/>
      <c r="O32" s="781"/>
      <c r="P32" s="782"/>
      <c r="Q32" s="783">
        <v>237</v>
      </c>
      <c r="R32" s="784"/>
      <c r="S32" s="784"/>
      <c r="T32" s="784"/>
      <c r="U32" s="784"/>
      <c r="V32" s="784">
        <v>189</v>
      </c>
      <c r="W32" s="784"/>
      <c r="X32" s="784"/>
      <c r="Y32" s="784"/>
      <c r="Z32" s="784"/>
      <c r="AA32" s="784">
        <v>49</v>
      </c>
      <c r="AB32" s="784"/>
      <c r="AC32" s="784"/>
      <c r="AD32" s="784"/>
      <c r="AE32" s="785"/>
      <c r="AF32" s="786">
        <v>988</v>
      </c>
      <c r="AG32" s="787"/>
      <c r="AH32" s="787"/>
      <c r="AI32" s="787"/>
      <c r="AJ32" s="788"/>
      <c r="AK32" s="834" t="s">
        <v>559</v>
      </c>
      <c r="AL32" s="831"/>
      <c r="AM32" s="831"/>
      <c r="AN32" s="831"/>
      <c r="AO32" s="831"/>
      <c r="AP32" s="831" t="s">
        <v>559</v>
      </c>
      <c r="AQ32" s="831"/>
      <c r="AR32" s="831"/>
      <c r="AS32" s="831"/>
      <c r="AT32" s="831"/>
      <c r="AU32" s="831" t="s">
        <v>559</v>
      </c>
      <c r="AV32" s="831"/>
      <c r="AW32" s="831"/>
      <c r="AX32" s="831"/>
      <c r="AY32" s="831"/>
      <c r="AZ32" s="831" t="s">
        <v>559</v>
      </c>
      <c r="BA32" s="831"/>
      <c r="BB32" s="831"/>
      <c r="BC32" s="831"/>
      <c r="BD32" s="831"/>
      <c r="BE32" s="832" t="s">
        <v>393</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395</v>
      </c>
      <c r="C33" s="781"/>
      <c r="D33" s="781"/>
      <c r="E33" s="781"/>
      <c r="F33" s="781"/>
      <c r="G33" s="781"/>
      <c r="H33" s="781"/>
      <c r="I33" s="781"/>
      <c r="J33" s="781"/>
      <c r="K33" s="781"/>
      <c r="L33" s="781"/>
      <c r="M33" s="781"/>
      <c r="N33" s="781"/>
      <c r="O33" s="781"/>
      <c r="P33" s="782"/>
      <c r="Q33" s="783">
        <v>1385</v>
      </c>
      <c r="R33" s="784"/>
      <c r="S33" s="784"/>
      <c r="T33" s="784"/>
      <c r="U33" s="784"/>
      <c r="V33" s="784">
        <v>1374</v>
      </c>
      <c r="W33" s="784"/>
      <c r="X33" s="784"/>
      <c r="Y33" s="784"/>
      <c r="Z33" s="784"/>
      <c r="AA33" s="784">
        <v>11</v>
      </c>
      <c r="AB33" s="784"/>
      <c r="AC33" s="784"/>
      <c r="AD33" s="784"/>
      <c r="AE33" s="785"/>
      <c r="AF33" s="786">
        <v>217</v>
      </c>
      <c r="AG33" s="787"/>
      <c r="AH33" s="787"/>
      <c r="AI33" s="787"/>
      <c r="AJ33" s="788"/>
      <c r="AK33" s="834">
        <v>457</v>
      </c>
      <c r="AL33" s="831"/>
      <c r="AM33" s="831"/>
      <c r="AN33" s="831"/>
      <c r="AO33" s="831"/>
      <c r="AP33" s="831">
        <v>8021</v>
      </c>
      <c r="AQ33" s="831"/>
      <c r="AR33" s="831"/>
      <c r="AS33" s="831"/>
      <c r="AT33" s="831"/>
      <c r="AU33" s="831">
        <v>3401</v>
      </c>
      <c r="AV33" s="831"/>
      <c r="AW33" s="831"/>
      <c r="AX33" s="831"/>
      <c r="AY33" s="831"/>
      <c r="AZ33" s="831" t="s">
        <v>559</v>
      </c>
      <c r="BA33" s="831"/>
      <c r="BB33" s="831"/>
      <c r="BC33" s="831"/>
      <c r="BD33" s="831"/>
      <c r="BE33" s="832" t="s">
        <v>393</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1"/>
      <c r="AM34" s="831"/>
      <c r="AN34" s="831"/>
      <c r="AO34" s="831"/>
      <c r="AP34" s="831"/>
      <c r="AQ34" s="831"/>
      <c r="AR34" s="831"/>
      <c r="AS34" s="831"/>
      <c r="AT34" s="831"/>
      <c r="AU34" s="831"/>
      <c r="AV34" s="831"/>
      <c r="AW34" s="831"/>
      <c r="AX34" s="831"/>
      <c r="AY34" s="831"/>
      <c r="AZ34" s="835"/>
      <c r="BA34" s="835"/>
      <c r="BB34" s="835"/>
      <c r="BC34" s="835"/>
      <c r="BD34" s="835"/>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1"/>
      <c r="AM35" s="831"/>
      <c r="AN35" s="831"/>
      <c r="AO35" s="831"/>
      <c r="AP35" s="831"/>
      <c r="AQ35" s="831"/>
      <c r="AR35" s="831"/>
      <c r="AS35" s="831"/>
      <c r="AT35" s="831"/>
      <c r="AU35" s="831"/>
      <c r="AV35" s="831"/>
      <c r="AW35" s="831"/>
      <c r="AX35" s="831"/>
      <c r="AY35" s="831"/>
      <c r="AZ35" s="835"/>
      <c r="BA35" s="835"/>
      <c r="BB35" s="835"/>
      <c r="BC35" s="835"/>
      <c r="BD35" s="835"/>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1"/>
      <c r="AM36" s="831"/>
      <c r="AN36" s="831"/>
      <c r="AO36" s="831"/>
      <c r="AP36" s="831"/>
      <c r="AQ36" s="831"/>
      <c r="AR36" s="831"/>
      <c r="AS36" s="831"/>
      <c r="AT36" s="831"/>
      <c r="AU36" s="831"/>
      <c r="AV36" s="831"/>
      <c r="AW36" s="831"/>
      <c r="AX36" s="831"/>
      <c r="AY36" s="831"/>
      <c r="AZ36" s="835"/>
      <c r="BA36" s="835"/>
      <c r="BB36" s="835"/>
      <c r="BC36" s="835"/>
      <c r="BD36" s="835"/>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1"/>
      <c r="AM37" s="831"/>
      <c r="AN37" s="831"/>
      <c r="AO37" s="831"/>
      <c r="AP37" s="831"/>
      <c r="AQ37" s="831"/>
      <c r="AR37" s="831"/>
      <c r="AS37" s="831"/>
      <c r="AT37" s="831"/>
      <c r="AU37" s="831"/>
      <c r="AV37" s="831"/>
      <c r="AW37" s="831"/>
      <c r="AX37" s="831"/>
      <c r="AY37" s="831"/>
      <c r="AZ37" s="835"/>
      <c r="BA37" s="835"/>
      <c r="BB37" s="835"/>
      <c r="BC37" s="835"/>
      <c r="BD37" s="835"/>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1"/>
      <c r="AM38" s="831"/>
      <c r="AN38" s="831"/>
      <c r="AO38" s="831"/>
      <c r="AP38" s="831"/>
      <c r="AQ38" s="831"/>
      <c r="AR38" s="831"/>
      <c r="AS38" s="831"/>
      <c r="AT38" s="831"/>
      <c r="AU38" s="831"/>
      <c r="AV38" s="831"/>
      <c r="AW38" s="831"/>
      <c r="AX38" s="831"/>
      <c r="AY38" s="831"/>
      <c r="AZ38" s="835"/>
      <c r="BA38" s="835"/>
      <c r="BB38" s="835"/>
      <c r="BC38" s="835"/>
      <c r="BD38" s="835"/>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1"/>
      <c r="AM39" s="831"/>
      <c r="AN39" s="831"/>
      <c r="AO39" s="831"/>
      <c r="AP39" s="831"/>
      <c r="AQ39" s="831"/>
      <c r="AR39" s="831"/>
      <c r="AS39" s="831"/>
      <c r="AT39" s="831"/>
      <c r="AU39" s="831"/>
      <c r="AV39" s="831"/>
      <c r="AW39" s="831"/>
      <c r="AX39" s="831"/>
      <c r="AY39" s="831"/>
      <c r="AZ39" s="835"/>
      <c r="BA39" s="835"/>
      <c r="BB39" s="835"/>
      <c r="BC39" s="835"/>
      <c r="BD39" s="835"/>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1"/>
      <c r="AM40" s="831"/>
      <c r="AN40" s="831"/>
      <c r="AO40" s="831"/>
      <c r="AP40" s="831"/>
      <c r="AQ40" s="831"/>
      <c r="AR40" s="831"/>
      <c r="AS40" s="831"/>
      <c r="AT40" s="831"/>
      <c r="AU40" s="831"/>
      <c r="AV40" s="831"/>
      <c r="AW40" s="831"/>
      <c r="AX40" s="831"/>
      <c r="AY40" s="831"/>
      <c r="AZ40" s="835"/>
      <c r="BA40" s="835"/>
      <c r="BB40" s="835"/>
      <c r="BC40" s="835"/>
      <c r="BD40" s="835"/>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1"/>
      <c r="AM41" s="831"/>
      <c r="AN41" s="831"/>
      <c r="AO41" s="831"/>
      <c r="AP41" s="831"/>
      <c r="AQ41" s="831"/>
      <c r="AR41" s="831"/>
      <c r="AS41" s="831"/>
      <c r="AT41" s="831"/>
      <c r="AU41" s="831"/>
      <c r="AV41" s="831"/>
      <c r="AW41" s="831"/>
      <c r="AX41" s="831"/>
      <c r="AY41" s="831"/>
      <c r="AZ41" s="835"/>
      <c r="BA41" s="835"/>
      <c r="BB41" s="835"/>
      <c r="BC41" s="835"/>
      <c r="BD41" s="835"/>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1"/>
      <c r="AM42" s="831"/>
      <c r="AN42" s="831"/>
      <c r="AO42" s="831"/>
      <c r="AP42" s="831"/>
      <c r="AQ42" s="831"/>
      <c r="AR42" s="831"/>
      <c r="AS42" s="831"/>
      <c r="AT42" s="831"/>
      <c r="AU42" s="831"/>
      <c r="AV42" s="831"/>
      <c r="AW42" s="831"/>
      <c r="AX42" s="831"/>
      <c r="AY42" s="831"/>
      <c r="AZ42" s="835"/>
      <c r="BA42" s="835"/>
      <c r="BB42" s="835"/>
      <c r="BC42" s="835"/>
      <c r="BD42" s="835"/>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1"/>
      <c r="AM43" s="831"/>
      <c r="AN43" s="831"/>
      <c r="AO43" s="831"/>
      <c r="AP43" s="831"/>
      <c r="AQ43" s="831"/>
      <c r="AR43" s="831"/>
      <c r="AS43" s="831"/>
      <c r="AT43" s="831"/>
      <c r="AU43" s="831"/>
      <c r="AV43" s="831"/>
      <c r="AW43" s="831"/>
      <c r="AX43" s="831"/>
      <c r="AY43" s="831"/>
      <c r="AZ43" s="835"/>
      <c r="BA43" s="835"/>
      <c r="BB43" s="835"/>
      <c r="BC43" s="835"/>
      <c r="BD43" s="835"/>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1"/>
      <c r="AM44" s="831"/>
      <c r="AN44" s="831"/>
      <c r="AO44" s="831"/>
      <c r="AP44" s="831"/>
      <c r="AQ44" s="831"/>
      <c r="AR44" s="831"/>
      <c r="AS44" s="831"/>
      <c r="AT44" s="831"/>
      <c r="AU44" s="831"/>
      <c r="AV44" s="831"/>
      <c r="AW44" s="831"/>
      <c r="AX44" s="831"/>
      <c r="AY44" s="831"/>
      <c r="AZ44" s="835"/>
      <c r="BA44" s="835"/>
      <c r="BB44" s="835"/>
      <c r="BC44" s="835"/>
      <c r="BD44" s="835"/>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1"/>
      <c r="AM45" s="831"/>
      <c r="AN45" s="831"/>
      <c r="AO45" s="831"/>
      <c r="AP45" s="831"/>
      <c r="AQ45" s="831"/>
      <c r="AR45" s="831"/>
      <c r="AS45" s="831"/>
      <c r="AT45" s="831"/>
      <c r="AU45" s="831"/>
      <c r="AV45" s="831"/>
      <c r="AW45" s="831"/>
      <c r="AX45" s="831"/>
      <c r="AY45" s="831"/>
      <c r="AZ45" s="835"/>
      <c r="BA45" s="835"/>
      <c r="BB45" s="835"/>
      <c r="BC45" s="835"/>
      <c r="BD45" s="835"/>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1"/>
      <c r="AM46" s="831"/>
      <c r="AN46" s="831"/>
      <c r="AO46" s="831"/>
      <c r="AP46" s="831"/>
      <c r="AQ46" s="831"/>
      <c r="AR46" s="831"/>
      <c r="AS46" s="831"/>
      <c r="AT46" s="831"/>
      <c r="AU46" s="831"/>
      <c r="AV46" s="831"/>
      <c r="AW46" s="831"/>
      <c r="AX46" s="831"/>
      <c r="AY46" s="831"/>
      <c r="AZ46" s="835"/>
      <c r="BA46" s="835"/>
      <c r="BB46" s="835"/>
      <c r="BC46" s="835"/>
      <c r="BD46" s="835"/>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1"/>
      <c r="AM47" s="831"/>
      <c r="AN47" s="831"/>
      <c r="AO47" s="831"/>
      <c r="AP47" s="831"/>
      <c r="AQ47" s="831"/>
      <c r="AR47" s="831"/>
      <c r="AS47" s="831"/>
      <c r="AT47" s="831"/>
      <c r="AU47" s="831"/>
      <c r="AV47" s="831"/>
      <c r="AW47" s="831"/>
      <c r="AX47" s="831"/>
      <c r="AY47" s="831"/>
      <c r="AZ47" s="835"/>
      <c r="BA47" s="835"/>
      <c r="BB47" s="835"/>
      <c r="BC47" s="835"/>
      <c r="BD47" s="835"/>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1"/>
      <c r="AM48" s="831"/>
      <c r="AN48" s="831"/>
      <c r="AO48" s="831"/>
      <c r="AP48" s="831"/>
      <c r="AQ48" s="831"/>
      <c r="AR48" s="831"/>
      <c r="AS48" s="831"/>
      <c r="AT48" s="831"/>
      <c r="AU48" s="831"/>
      <c r="AV48" s="831"/>
      <c r="AW48" s="831"/>
      <c r="AX48" s="831"/>
      <c r="AY48" s="831"/>
      <c r="AZ48" s="835"/>
      <c r="BA48" s="835"/>
      <c r="BB48" s="835"/>
      <c r="BC48" s="835"/>
      <c r="BD48" s="835"/>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1"/>
      <c r="AM49" s="831"/>
      <c r="AN49" s="831"/>
      <c r="AO49" s="831"/>
      <c r="AP49" s="831"/>
      <c r="AQ49" s="831"/>
      <c r="AR49" s="831"/>
      <c r="AS49" s="831"/>
      <c r="AT49" s="831"/>
      <c r="AU49" s="831"/>
      <c r="AV49" s="831"/>
      <c r="AW49" s="831"/>
      <c r="AX49" s="831"/>
      <c r="AY49" s="831"/>
      <c r="AZ49" s="835"/>
      <c r="BA49" s="835"/>
      <c r="BB49" s="835"/>
      <c r="BC49" s="835"/>
      <c r="BD49" s="835"/>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6"/>
      <c r="R50" s="837"/>
      <c r="S50" s="837"/>
      <c r="T50" s="837"/>
      <c r="U50" s="837"/>
      <c r="V50" s="837"/>
      <c r="W50" s="837"/>
      <c r="X50" s="837"/>
      <c r="Y50" s="837"/>
      <c r="Z50" s="837"/>
      <c r="AA50" s="837"/>
      <c r="AB50" s="837"/>
      <c r="AC50" s="837"/>
      <c r="AD50" s="837"/>
      <c r="AE50" s="838"/>
      <c r="AF50" s="786"/>
      <c r="AG50" s="787"/>
      <c r="AH50" s="787"/>
      <c r="AI50" s="787"/>
      <c r="AJ50" s="788"/>
      <c r="AK50" s="840"/>
      <c r="AL50" s="837"/>
      <c r="AM50" s="837"/>
      <c r="AN50" s="837"/>
      <c r="AO50" s="837"/>
      <c r="AP50" s="837"/>
      <c r="AQ50" s="837"/>
      <c r="AR50" s="837"/>
      <c r="AS50" s="837"/>
      <c r="AT50" s="837"/>
      <c r="AU50" s="837"/>
      <c r="AV50" s="837"/>
      <c r="AW50" s="837"/>
      <c r="AX50" s="837"/>
      <c r="AY50" s="837"/>
      <c r="AZ50" s="839"/>
      <c r="BA50" s="839"/>
      <c r="BB50" s="839"/>
      <c r="BC50" s="839"/>
      <c r="BD50" s="839"/>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6"/>
      <c r="R51" s="837"/>
      <c r="S51" s="837"/>
      <c r="T51" s="837"/>
      <c r="U51" s="837"/>
      <c r="V51" s="837"/>
      <c r="W51" s="837"/>
      <c r="X51" s="837"/>
      <c r="Y51" s="837"/>
      <c r="Z51" s="837"/>
      <c r="AA51" s="837"/>
      <c r="AB51" s="837"/>
      <c r="AC51" s="837"/>
      <c r="AD51" s="837"/>
      <c r="AE51" s="838"/>
      <c r="AF51" s="786"/>
      <c r="AG51" s="787"/>
      <c r="AH51" s="787"/>
      <c r="AI51" s="787"/>
      <c r="AJ51" s="788"/>
      <c r="AK51" s="840"/>
      <c r="AL51" s="837"/>
      <c r="AM51" s="837"/>
      <c r="AN51" s="837"/>
      <c r="AO51" s="837"/>
      <c r="AP51" s="837"/>
      <c r="AQ51" s="837"/>
      <c r="AR51" s="837"/>
      <c r="AS51" s="837"/>
      <c r="AT51" s="837"/>
      <c r="AU51" s="837"/>
      <c r="AV51" s="837"/>
      <c r="AW51" s="837"/>
      <c r="AX51" s="837"/>
      <c r="AY51" s="837"/>
      <c r="AZ51" s="839"/>
      <c r="BA51" s="839"/>
      <c r="BB51" s="839"/>
      <c r="BC51" s="839"/>
      <c r="BD51" s="839"/>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6"/>
      <c r="R52" s="837"/>
      <c r="S52" s="837"/>
      <c r="T52" s="837"/>
      <c r="U52" s="837"/>
      <c r="V52" s="837"/>
      <c r="W52" s="837"/>
      <c r="X52" s="837"/>
      <c r="Y52" s="837"/>
      <c r="Z52" s="837"/>
      <c r="AA52" s="837"/>
      <c r="AB52" s="837"/>
      <c r="AC52" s="837"/>
      <c r="AD52" s="837"/>
      <c r="AE52" s="838"/>
      <c r="AF52" s="786"/>
      <c r="AG52" s="787"/>
      <c r="AH52" s="787"/>
      <c r="AI52" s="787"/>
      <c r="AJ52" s="788"/>
      <c r="AK52" s="840"/>
      <c r="AL52" s="837"/>
      <c r="AM52" s="837"/>
      <c r="AN52" s="837"/>
      <c r="AO52" s="837"/>
      <c r="AP52" s="837"/>
      <c r="AQ52" s="837"/>
      <c r="AR52" s="837"/>
      <c r="AS52" s="837"/>
      <c r="AT52" s="837"/>
      <c r="AU52" s="837"/>
      <c r="AV52" s="837"/>
      <c r="AW52" s="837"/>
      <c r="AX52" s="837"/>
      <c r="AY52" s="837"/>
      <c r="AZ52" s="839"/>
      <c r="BA52" s="839"/>
      <c r="BB52" s="839"/>
      <c r="BC52" s="839"/>
      <c r="BD52" s="839"/>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6"/>
      <c r="R53" s="837"/>
      <c r="S53" s="837"/>
      <c r="T53" s="837"/>
      <c r="U53" s="837"/>
      <c r="V53" s="837"/>
      <c r="W53" s="837"/>
      <c r="X53" s="837"/>
      <c r="Y53" s="837"/>
      <c r="Z53" s="837"/>
      <c r="AA53" s="837"/>
      <c r="AB53" s="837"/>
      <c r="AC53" s="837"/>
      <c r="AD53" s="837"/>
      <c r="AE53" s="838"/>
      <c r="AF53" s="786"/>
      <c r="AG53" s="787"/>
      <c r="AH53" s="787"/>
      <c r="AI53" s="787"/>
      <c r="AJ53" s="788"/>
      <c r="AK53" s="840"/>
      <c r="AL53" s="837"/>
      <c r="AM53" s="837"/>
      <c r="AN53" s="837"/>
      <c r="AO53" s="837"/>
      <c r="AP53" s="837"/>
      <c r="AQ53" s="837"/>
      <c r="AR53" s="837"/>
      <c r="AS53" s="837"/>
      <c r="AT53" s="837"/>
      <c r="AU53" s="837"/>
      <c r="AV53" s="837"/>
      <c r="AW53" s="837"/>
      <c r="AX53" s="837"/>
      <c r="AY53" s="837"/>
      <c r="AZ53" s="839"/>
      <c r="BA53" s="839"/>
      <c r="BB53" s="839"/>
      <c r="BC53" s="839"/>
      <c r="BD53" s="839"/>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6"/>
      <c r="R54" s="837"/>
      <c r="S54" s="837"/>
      <c r="T54" s="837"/>
      <c r="U54" s="837"/>
      <c r="V54" s="837"/>
      <c r="W54" s="837"/>
      <c r="X54" s="837"/>
      <c r="Y54" s="837"/>
      <c r="Z54" s="837"/>
      <c r="AA54" s="837"/>
      <c r="AB54" s="837"/>
      <c r="AC54" s="837"/>
      <c r="AD54" s="837"/>
      <c r="AE54" s="838"/>
      <c r="AF54" s="786"/>
      <c r="AG54" s="787"/>
      <c r="AH54" s="787"/>
      <c r="AI54" s="787"/>
      <c r="AJ54" s="788"/>
      <c r="AK54" s="840"/>
      <c r="AL54" s="837"/>
      <c r="AM54" s="837"/>
      <c r="AN54" s="837"/>
      <c r="AO54" s="837"/>
      <c r="AP54" s="837"/>
      <c r="AQ54" s="837"/>
      <c r="AR54" s="837"/>
      <c r="AS54" s="837"/>
      <c r="AT54" s="837"/>
      <c r="AU54" s="837"/>
      <c r="AV54" s="837"/>
      <c r="AW54" s="837"/>
      <c r="AX54" s="837"/>
      <c r="AY54" s="837"/>
      <c r="AZ54" s="839"/>
      <c r="BA54" s="839"/>
      <c r="BB54" s="839"/>
      <c r="BC54" s="839"/>
      <c r="BD54" s="839"/>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6"/>
      <c r="R55" s="837"/>
      <c r="S55" s="837"/>
      <c r="T55" s="837"/>
      <c r="U55" s="837"/>
      <c r="V55" s="837"/>
      <c r="W55" s="837"/>
      <c r="X55" s="837"/>
      <c r="Y55" s="837"/>
      <c r="Z55" s="837"/>
      <c r="AA55" s="837"/>
      <c r="AB55" s="837"/>
      <c r="AC55" s="837"/>
      <c r="AD55" s="837"/>
      <c r="AE55" s="838"/>
      <c r="AF55" s="786"/>
      <c r="AG55" s="787"/>
      <c r="AH55" s="787"/>
      <c r="AI55" s="787"/>
      <c r="AJ55" s="788"/>
      <c r="AK55" s="840"/>
      <c r="AL55" s="837"/>
      <c r="AM55" s="837"/>
      <c r="AN55" s="837"/>
      <c r="AO55" s="837"/>
      <c r="AP55" s="837"/>
      <c r="AQ55" s="837"/>
      <c r="AR55" s="837"/>
      <c r="AS55" s="837"/>
      <c r="AT55" s="837"/>
      <c r="AU55" s="837"/>
      <c r="AV55" s="837"/>
      <c r="AW55" s="837"/>
      <c r="AX55" s="837"/>
      <c r="AY55" s="837"/>
      <c r="AZ55" s="839"/>
      <c r="BA55" s="839"/>
      <c r="BB55" s="839"/>
      <c r="BC55" s="839"/>
      <c r="BD55" s="839"/>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6"/>
      <c r="R56" s="837"/>
      <c r="S56" s="837"/>
      <c r="T56" s="837"/>
      <c r="U56" s="837"/>
      <c r="V56" s="837"/>
      <c r="W56" s="837"/>
      <c r="X56" s="837"/>
      <c r="Y56" s="837"/>
      <c r="Z56" s="837"/>
      <c r="AA56" s="837"/>
      <c r="AB56" s="837"/>
      <c r="AC56" s="837"/>
      <c r="AD56" s="837"/>
      <c r="AE56" s="838"/>
      <c r="AF56" s="786"/>
      <c r="AG56" s="787"/>
      <c r="AH56" s="787"/>
      <c r="AI56" s="787"/>
      <c r="AJ56" s="788"/>
      <c r="AK56" s="840"/>
      <c r="AL56" s="837"/>
      <c r="AM56" s="837"/>
      <c r="AN56" s="837"/>
      <c r="AO56" s="837"/>
      <c r="AP56" s="837"/>
      <c r="AQ56" s="837"/>
      <c r="AR56" s="837"/>
      <c r="AS56" s="837"/>
      <c r="AT56" s="837"/>
      <c r="AU56" s="837"/>
      <c r="AV56" s="837"/>
      <c r="AW56" s="837"/>
      <c r="AX56" s="837"/>
      <c r="AY56" s="837"/>
      <c r="AZ56" s="839"/>
      <c r="BA56" s="839"/>
      <c r="BB56" s="839"/>
      <c r="BC56" s="839"/>
      <c r="BD56" s="839"/>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6"/>
      <c r="R57" s="837"/>
      <c r="S57" s="837"/>
      <c r="T57" s="837"/>
      <c r="U57" s="837"/>
      <c r="V57" s="837"/>
      <c r="W57" s="837"/>
      <c r="X57" s="837"/>
      <c r="Y57" s="837"/>
      <c r="Z57" s="837"/>
      <c r="AA57" s="837"/>
      <c r="AB57" s="837"/>
      <c r="AC57" s="837"/>
      <c r="AD57" s="837"/>
      <c r="AE57" s="838"/>
      <c r="AF57" s="786"/>
      <c r="AG57" s="787"/>
      <c r="AH57" s="787"/>
      <c r="AI57" s="787"/>
      <c r="AJ57" s="788"/>
      <c r="AK57" s="840"/>
      <c r="AL57" s="837"/>
      <c r="AM57" s="837"/>
      <c r="AN57" s="837"/>
      <c r="AO57" s="837"/>
      <c r="AP57" s="837"/>
      <c r="AQ57" s="837"/>
      <c r="AR57" s="837"/>
      <c r="AS57" s="837"/>
      <c r="AT57" s="837"/>
      <c r="AU57" s="837"/>
      <c r="AV57" s="837"/>
      <c r="AW57" s="837"/>
      <c r="AX57" s="837"/>
      <c r="AY57" s="837"/>
      <c r="AZ57" s="839"/>
      <c r="BA57" s="839"/>
      <c r="BB57" s="839"/>
      <c r="BC57" s="839"/>
      <c r="BD57" s="839"/>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6"/>
      <c r="R58" s="837"/>
      <c r="S58" s="837"/>
      <c r="T58" s="837"/>
      <c r="U58" s="837"/>
      <c r="V58" s="837"/>
      <c r="W58" s="837"/>
      <c r="X58" s="837"/>
      <c r="Y58" s="837"/>
      <c r="Z58" s="837"/>
      <c r="AA58" s="837"/>
      <c r="AB58" s="837"/>
      <c r="AC58" s="837"/>
      <c r="AD58" s="837"/>
      <c r="AE58" s="838"/>
      <c r="AF58" s="786"/>
      <c r="AG58" s="787"/>
      <c r="AH58" s="787"/>
      <c r="AI58" s="787"/>
      <c r="AJ58" s="788"/>
      <c r="AK58" s="840"/>
      <c r="AL58" s="837"/>
      <c r="AM58" s="837"/>
      <c r="AN58" s="837"/>
      <c r="AO58" s="837"/>
      <c r="AP58" s="837"/>
      <c r="AQ58" s="837"/>
      <c r="AR58" s="837"/>
      <c r="AS58" s="837"/>
      <c r="AT58" s="837"/>
      <c r="AU58" s="837"/>
      <c r="AV58" s="837"/>
      <c r="AW58" s="837"/>
      <c r="AX58" s="837"/>
      <c r="AY58" s="837"/>
      <c r="AZ58" s="839"/>
      <c r="BA58" s="839"/>
      <c r="BB58" s="839"/>
      <c r="BC58" s="839"/>
      <c r="BD58" s="839"/>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6"/>
      <c r="R59" s="837"/>
      <c r="S59" s="837"/>
      <c r="T59" s="837"/>
      <c r="U59" s="837"/>
      <c r="V59" s="837"/>
      <c r="W59" s="837"/>
      <c r="X59" s="837"/>
      <c r="Y59" s="837"/>
      <c r="Z59" s="837"/>
      <c r="AA59" s="837"/>
      <c r="AB59" s="837"/>
      <c r="AC59" s="837"/>
      <c r="AD59" s="837"/>
      <c r="AE59" s="838"/>
      <c r="AF59" s="786"/>
      <c r="AG59" s="787"/>
      <c r="AH59" s="787"/>
      <c r="AI59" s="787"/>
      <c r="AJ59" s="788"/>
      <c r="AK59" s="840"/>
      <c r="AL59" s="837"/>
      <c r="AM59" s="837"/>
      <c r="AN59" s="837"/>
      <c r="AO59" s="837"/>
      <c r="AP59" s="837"/>
      <c r="AQ59" s="837"/>
      <c r="AR59" s="837"/>
      <c r="AS59" s="837"/>
      <c r="AT59" s="837"/>
      <c r="AU59" s="837"/>
      <c r="AV59" s="837"/>
      <c r="AW59" s="837"/>
      <c r="AX59" s="837"/>
      <c r="AY59" s="837"/>
      <c r="AZ59" s="839"/>
      <c r="BA59" s="839"/>
      <c r="BB59" s="839"/>
      <c r="BC59" s="839"/>
      <c r="BD59" s="839"/>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6"/>
      <c r="R60" s="837"/>
      <c r="S60" s="837"/>
      <c r="T60" s="837"/>
      <c r="U60" s="837"/>
      <c r="V60" s="837"/>
      <c r="W60" s="837"/>
      <c r="X60" s="837"/>
      <c r="Y60" s="837"/>
      <c r="Z60" s="837"/>
      <c r="AA60" s="837"/>
      <c r="AB60" s="837"/>
      <c r="AC60" s="837"/>
      <c r="AD60" s="837"/>
      <c r="AE60" s="838"/>
      <c r="AF60" s="786"/>
      <c r="AG60" s="787"/>
      <c r="AH60" s="787"/>
      <c r="AI60" s="787"/>
      <c r="AJ60" s="788"/>
      <c r="AK60" s="840"/>
      <c r="AL60" s="837"/>
      <c r="AM60" s="837"/>
      <c r="AN60" s="837"/>
      <c r="AO60" s="837"/>
      <c r="AP60" s="837"/>
      <c r="AQ60" s="837"/>
      <c r="AR60" s="837"/>
      <c r="AS60" s="837"/>
      <c r="AT60" s="837"/>
      <c r="AU60" s="837"/>
      <c r="AV60" s="837"/>
      <c r="AW60" s="837"/>
      <c r="AX60" s="837"/>
      <c r="AY60" s="837"/>
      <c r="AZ60" s="839"/>
      <c r="BA60" s="839"/>
      <c r="BB60" s="839"/>
      <c r="BC60" s="839"/>
      <c r="BD60" s="839"/>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6"/>
      <c r="R61" s="837"/>
      <c r="S61" s="837"/>
      <c r="T61" s="837"/>
      <c r="U61" s="837"/>
      <c r="V61" s="837"/>
      <c r="W61" s="837"/>
      <c r="X61" s="837"/>
      <c r="Y61" s="837"/>
      <c r="Z61" s="837"/>
      <c r="AA61" s="837"/>
      <c r="AB61" s="837"/>
      <c r="AC61" s="837"/>
      <c r="AD61" s="837"/>
      <c r="AE61" s="838"/>
      <c r="AF61" s="786"/>
      <c r="AG61" s="787"/>
      <c r="AH61" s="787"/>
      <c r="AI61" s="787"/>
      <c r="AJ61" s="788"/>
      <c r="AK61" s="840"/>
      <c r="AL61" s="837"/>
      <c r="AM61" s="837"/>
      <c r="AN61" s="837"/>
      <c r="AO61" s="837"/>
      <c r="AP61" s="837"/>
      <c r="AQ61" s="837"/>
      <c r="AR61" s="837"/>
      <c r="AS61" s="837"/>
      <c r="AT61" s="837"/>
      <c r="AU61" s="837"/>
      <c r="AV61" s="837"/>
      <c r="AW61" s="837"/>
      <c r="AX61" s="837"/>
      <c r="AY61" s="837"/>
      <c r="AZ61" s="839"/>
      <c r="BA61" s="839"/>
      <c r="BB61" s="839"/>
      <c r="BC61" s="839"/>
      <c r="BD61" s="839"/>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6"/>
      <c r="R62" s="837"/>
      <c r="S62" s="837"/>
      <c r="T62" s="837"/>
      <c r="U62" s="837"/>
      <c r="V62" s="837"/>
      <c r="W62" s="837"/>
      <c r="X62" s="837"/>
      <c r="Y62" s="837"/>
      <c r="Z62" s="837"/>
      <c r="AA62" s="837"/>
      <c r="AB62" s="837"/>
      <c r="AC62" s="837"/>
      <c r="AD62" s="837"/>
      <c r="AE62" s="838"/>
      <c r="AF62" s="786"/>
      <c r="AG62" s="787"/>
      <c r="AH62" s="787"/>
      <c r="AI62" s="787"/>
      <c r="AJ62" s="788"/>
      <c r="AK62" s="840"/>
      <c r="AL62" s="837"/>
      <c r="AM62" s="837"/>
      <c r="AN62" s="837"/>
      <c r="AO62" s="837"/>
      <c r="AP62" s="837"/>
      <c r="AQ62" s="837"/>
      <c r="AR62" s="837"/>
      <c r="AS62" s="837"/>
      <c r="AT62" s="837"/>
      <c r="AU62" s="837"/>
      <c r="AV62" s="837"/>
      <c r="AW62" s="837"/>
      <c r="AX62" s="837"/>
      <c r="AY62" s="837"/>
      <c r="AZ62" s="839"/>
      <c r="BA62" s="839"/>
      <c r="BB62" s="839"/>
      <c r="BC62" s="839"/>
      <c r="BD62" s="839"/>
      <c r="BE62" s="832"/>
      <c r="BF62" s="832"/>
      <c r="BG62" s="832"/>
      <c r="BH62" s="832"/>
      <c r="BI62" s="833"/>
      <c r="BJ62" s="848" t="s">
        <v>396</v>
      </c>
      <c r="BK62" s="808"/>
      <c r="BL62" s="808"/>
      <c r="BM62" s="808"/>
      <c r="BN62" s="809"/>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377</v>
      </c>
      <c r="B63" s="791" t="s">
        <v>397</v>
      </c>
      <c r="C63" s="792"/>
      <c r="D63" s="792"/>
      <c r="E63" s="792"/>
      <c r="F63" s="792"/>
      <c r="G63" s="792"/>
      <c r="H63" s="792"/>
      <c r="I63" s="792"/>
      <c r="J63" s="792"/>
      <c r="K63" s="792"/>
      <c r="L63" s="792"/>
      <c r="M63" s="792"/>
      <c r="N63" s="792"/>
      <c r="O63" s="792"/>
      <c r="P63" s="793"/>
      <c r="Q63" s="841"/>
      <c r="R63" s="842"/>
      <c r="S63" s="842"/>
      <c r="T63" s="842"/>
      <c r="U63" s="842"/>
      <c r="V63" s="842"/>
      <c r="W63" s="842"/>
      <c r="X63" s="842"/>
      <c r="Y63" s="842"/>
      <c r="Z63" s="842"/>
      <c r="AA63" s="842"/>
      <c r="AB63" s="842"/>
      <c r="AC63" s="842"/>
      <c r="AD63" s="842"/>
      <c r="AE63" s="843"/>
      <c r="AF63" s="844">
        <v>4077</v>
      </c>
      <c r="AG63" s="845"/>
      <c r="AH63" s="845"/>
      <c r="AI63" s="845"/>
      <c r="AJ63" s="846"/>
      <c r="AK63" s="847"/>
      <c r="AL63" s="842"/>
      <c r="AM63" s="842"/>
      <c r="AN63" s="842"/>
      <c r="AO63" s="842"/>
      <c r="AP63" s="845">
        <v>9003</v>
      </c>
      <c r="AQ63" s="845"/>
      <c r="AR63" s="845"/>
      <c r="AS63" s="845"/>
      <c r="AT63" s="845"/>
      <c r="AU63" s="845">
        <v>3583</v>
      </c>
      <c r="AV63" s="845"/>
      <c r="AW63" s="845"/>
      <c r="AX63" s="845"/>
      <c r="AY63" s="845"/>
      <c r="AZ63" s="849"/>
      <c r="BA63" s="849"/>
      <c r="BB63" s="849"/>
      <c r="BC63" s="849"/>
      <c r="BD63" s="849"/>
      <c r="BE63" s="850"/>
      <c r="BF63" s="850"/>
      <c r="BG63" s="850"/>
      <c r="BH63" s="850"/>
      <c r="BI63" s="851"/>
      <c r="BJ63" s="852" t="s">
        <v>122</v>
      </c>
      <c r="BK63" s="853"/>
      <c r="BL63" s="853"/>
      <c r="BM63" s="853"/>
      <c r="BN63" s="854"/>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5" t="s">
        <v>384</v>
      </c>
      <c r="AG66" s="817"/>
      <c r="AH66" s="817"/>
      <c r="AI66" s="817"/>
      <c r="AJ66" s="856"/>
      <c r="AK66" s="733" t="s">
        <v>385</v>
      </c>
      <c r="AL66" s="728"/>
      <c r="AM66" s="728"/>
      <c r="AN66" s="728"/>
      <c r="AO66" s="729"/>
      <c r="AP66" s="733" t="s">
        <v>386</v>
      </c>
      <c r="AQ66" s="734"/>
      <c r="AR66" s="734"/>
      <c r="AS66" s="734"/>
      <c r="AT66" s="735"/>
      <c r="AU66" s="733" t="s">
        <v>400</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7"/>
      <c r="AG67" s="820"/>
      <c r="AH67" s="820"/>
      <c r="AI67" s="820"/>
      <c r="AJ67" s="858"/>
      <c r="AK67" s="859"/>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30"/>
    </row>
    <row r="68" spans="1:131" ht="26.25" customHeight="1" thickTop="1" x14ac:dyDescent="0.15">
      <c r="A68" s="236">
        <v>1</v>
      </c>
      <c r="B68" s="869" t="s">
        <v>550</v>
      </c>
      <c r="C68" s="870"/>
      <c r="D68" s="870"/>
      <c r="E68" s="870"/>
      <c r="F68" s="870"/>
      <c r="G68" s="870"/>
      <c r="H68" s="870"/>
      <c r="I68" s="870"/>
      <c r="J68" s="870"/>
      <c r="K68" s="870"/>
      <c r="L68" s="870"/>
      <c r="M68" s="870"/>
      <c r="N68" s="870"/>
      <c r="O68" s="870"/>
      <c r="P68" s="871"/>
      <c r="Q68" s="872">
        <v>1103</v>
      </c>
      <c r="R68" s="873"/>
      <c r="S68" s="873"/>
      <c r="T68" s="873"/>
      <c r="U68" s="873"/>
      <c r="V68" s="873">
        <v>1100</v>
      </c>
      <c r="W68" s="873"/>
      <c r="X68" s="873"/>
      <c r="Y68" s="873"/>
      <c r="Z68" s="873"/>
      <c r="AA68" s="873">
        <v>3</v>
      </c>
      <c r="AB68" s="873"/>
      <c r="AC68" s="873"/>
      <c r="AD68" s="873"/>
      <c r="AE68" s="873"/>
      <c r="AF68" s="873">
        <v>3</v>
      </c>
      <c r="AG68" s="873"/>
      <c r="AH68" s="873"/>
      <c r="AI68" s="873"/>
      <c r="AJ68" s="873"/>
      <c r="AK68" s="830" t="s">
        <v>559</v>
      </c>
      <c r="AL68" s="830"/>
      <c r="AM68" s="830"/>
      <c r="AN68" s="830"/>
      <c r="AO68" s="830"/>
      <c r="AP68" s="830" t="s">
        <v>559</v>
      </c>
      <c r="AQ68" s="830"/>
      <c r="AR68" s="830"/>
      <c r="AS68" s="830"/>
      <c r="AT68" s="830"/>
      <c r="AU68" s="830" t="s">
        <v>559</v>
      </c>
      <c r="AV68" s="830"/>
      <c r="AW68" s="830"/>
      <c r="AX68" s="830"/>
      <c r="AY68" s="830"/>
      <c r="AZ68" s="867"/>
      <c r="BA68" s="867"/>
      <c r="BB68" s="867"/>
      <c r="BC68" s="867"/>
      <c r="BD68" s="868"/>
      <c r="BE68" s="241"/>
      <c r="BF68" s="241"/>
      <c r="BG68" s="241"/>
      <c r="BH68" s="241"/>
      <c r="BI68" s="241"/>
      <c r="BJ68" s="241"/>
      <c r="BK68" s="241"/>
      <c r="BL68" s="241"/>
      <c r="BM68" s="241"/>
      <c r="BN68" s="241"/>
      <c r="BO68" s="241"/>
      <c r="BP68" s="241"/>
      <c r="BQ68" s="238">
        <v>62</v>
      </c>
      <c r="BR68" s="243"/>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30"/>
    </row>
    <row r="69" spans="1:131" ht="26.25" customHeight="1" x14ac:dyDescent="0.15">
      <c r="A69" s="238">
        <v>2</v>
      </c>
      <c r="B69" s="874" t="s">
        <v>551</v>
      </c>
      <c r="C69" s="875"/>
      <c r="D69" s="875"/>
      <c r="E69" s="875"/>
      <c r="F69" s="875"/>
      <c r="G69" s="875"/>
      <c r="H69" s="875"/>
      <c r="I69" s="875"/>
      <c r="J69" s="875"/>
      <c r="K69" s="875"/>
      <c r="L69" s="875"/>
      <c r="M69" s="875"/>
      <c r="N69" s="875"/>
      <c r="O69" s="875"/>
      <c r="P69" s="876"/>
      <c r="Q69" s="877">
        <v>83</v>
      </c>
      <c r="R69" s="831"/>
      <c r="S69" s="831"/>
      <c r="T69" s="831"/>
      <c r="U69" s="831"/>
      <c r="V69" s="831">
        <v>69</v>
      </c>
      <c r="W69" s="831"/>
      <c r="X69" s="831"/>
      <c r="Y69" s="831"/>
      <c r="Z69" s="831"/>
      <c r="AA69" s="831">
        <v>14</v>
      </c>
      <c r="AB69" s="831"/>
      <c r="AC69" s="831"/>
      <c r="AD69" s="831"/>
      <c r="AE69" s="831"/>
      <c r="AF69" s="831">
        <v>14</v>
      </c>
      <c r="AG69" s="831"/>
      <c r="AH69" s="831"/>
      <c r="AI69" s="831"/>
      <c r="AJ69" s="831"/>
      <c r="AK69" s="831" t="s">
        <v>559</v>
      </c>
      <c r="AL69" s="831"/>
      <c r="AM69" s="831"/>
      <c r="AN69" s="831"/>
      <c r="AO69" s="831"/>
      <c r="AP69" s="831" t="s">
        <v>559</v>
      </c>
      <c r="AQ69" s="831"/>
      <c r="AR69" s="831"/>
      <c r="AS69" s="831"/>
      <c r="AT69" s="831"/>
      <c r="AU69" s="831" t="s">
        <v>559</v>
      </c>
      <c r="AV69" s="831"/>
      <c r="AW69" s="831"/>
      <c r="AX69" s="831"/>
      <c r="AY69" s="831"/>
      <c r="AZ69" s="832"/>
      <c r="BA69" s="832"/>
      <c r="BB69" s="832"/>
      <c r="BC69" s="832"/>
      <c r="BD69" s="833"/>
      <c r="BE69" s="241"/>
      <c r="BF69" s="241"/>
      <c r="BG69" s="241"/>
      <c r="BH69" s="241"/>
      <c r="BI69" s="241"/>
      <c r="BJ69" s="241"/>
      <c r="BK69" s="241"/>
      <c r="BL69" s="241"/>
      <c r="BM69" s="241"/>
      <c r="BN69" s="241"/>
      <c r="BO69" s="241"/>
      <c r="BP69" s="241"/>
      <c r="BQ69" s="238">
        <v>63</v>
      </c>
      <c r="BR69" s="243"/>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30"/>
    </row>
    <row r="70" spans="1:131" ht="26.25" customHeight="1" x14ac:dyDescent="0.15">
      <c r="A70" s="238">
        <v>3</v>
      </c>
      <c r="B70" s="874" t="s">
        <v>552</v>
      </c>
      <c r="C70" s="875"/>
      <c r="D70" s="875"/>
      <c r="E70" s="875"/>
      <c r="F70" s="875"/>
      <c r="G70" s="875"/>
      <c r="H70" s="875"/>
      <c r="I70" s="875"/>
      <c r="J70" s="875"/>
      <c r="K70" s="875"/>
      <c r="L70" s="875"/>
      <c r="M70" s="875"/>
      <c r="N70" s="875"/>
      <c r="O70" s="875"/>
      <c r="P70" s="876"/>
      <c r="Q70" s="877">
        <v>6431</v>
      </c>
      <c r="R70" s="831"/>
      <c r="S70" s="831"/>
      <c r="T70" s="831"/>
      <c r="U70" s="831"/>
      <c r="V70" s="831">
        <v>6234</v>
      </c>
      <c r="W70" s="831"/>
      <c r="X70" s="831"/>
      <c r="Y70" s="831"/>
      <c r="Z70" s="831"/>
      <c r="AA70" s="831">
        <v>197</v>
      </c>
      <c r="AB70" s="831"/>
      <c r="AC70" s="831"/>
      <c r="AD70" s="831"/>
      <c r="AE70" s="831"/>
      <c r="AF70" s="831">
        <v>197</v>
      </c>
      <c r="AG70" s="831"/>
      <c r="AH70" s="831"/>
      <c r="AI70" s="831"/>
      <c r="AJ70" s="831"/>
      <c r="AK70" s="831" t="s">
        <v>559</v>
      </c>
      <c r="AL70" s="831"/>
      <c r="AM70" s="831"/>
      <c r="AN70" s="831"/>
      <c r="AO70" s="831"/>
      <c r="AP70" s="831" t="s">
        <v>559</v>
      </c>
      <c r="AQ70" s="831"/>
      <c r="AR70" s="831"/>
      <c r="AS70" s="831"/>
      <c r="AT70" s="831"/>
      <c r="AU70" s="831" t="s">
        <v>559</v>
      </c>
      <c r="AV70" s="831"/>
      <c r="AW70" s="831"/>
      <c r="AX70" s="831"/>
      <c r="AY70" s="831"/>
      <c r="AZ70" s="832"/>
      <c r="BA70" s="832"/>
      <c r="BB70" s="832"/>
      <c r="BC70" s="832"/>
      <c r="BD70" s="833"/>
      <c r="BE70" s="241"/>
      <c r="BF70" s="241"/>
      <c r="BG70" s="241"/>
      <c r="BH70" s="241"/>
      <c r="BI70" s="241"/>
      <c r="BJ70" s="241"/>
      <c r="BK70" s="241"/>
      <c r="BL70" s="241"/>
      <c r="BM70" s="241"/>
      <c r="BN70" s="241"/>
      <c r="BO70" s="241"/>
      <c r="BP70" s="241"/>
      <c r="BQ70" s="238">
        <v>64</v>
      </c>
      <c r="BR70" s="243"/>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30"/>
    </row>
    <row r="71" spans="1:131" ht="26.25" customHeight="1" x14ac:dyDescent="0.15">
      <c r="A71" s="238">
        <v>4</v>
      </c>
      <c r="B71" s="874" t="s">
        <v>553</v>
      </c>
      <c r="C71" s="875"/>
      <c r="D71" s="875"/>
      <c r="E71" s="875"/>
      <c r="F71" s="875"/>
      <c r="G71" s="875"/>
      <c r="H71" s="875"/>
      <c r="I71" s="875"/>
      <c r="J71" s="875"/>
      <c r="K71" s="875"/>
      <c r="L71" s="875"/>
      <c r="M71" s="875"/>
      <c r="N71" s="875"/>
      <c r="O71" s="875"/>
      <c r="P71" s="876"/>
      <c r="Q71" s="877">
        <v>2353</v>
      </c>
      <c r="R71" s="831"/>
      <c r="S71" s="831"/>
      <c r="T71" s="831"/>
      <c r="U71" s="831"/>
      <c r="V71" s="831">
        <v>2248</v>
      </c>
      <c r="W71" s="831"/>
      <c r="X71" s="831"/>
      <c r="Y71" s="831"/>
      <c r="Z71" s="831"/>
      <c r="AA71" s="831">
        <v>105</v>
      </c>
      <c r="AB71" s="831"/>
      <c r="AC71" s="831"/>
      <c r="AD71" s="831"/>
      <c r="AE71" s="831"/>
      <c r="AF71" s="831">
        <v>105</v>
      </c>
      <c r="AG71" s="831"/>
      <c r="AH71" s="831"/>
      <c r="AI71" s="831"/>
      <c r="AJ71" s="831"/>
      <c r="AK71" s="831">
        <v>29</v>
      </c>
      <c r="AL71" s="831"/>
      <c r="AM71" s="831"/>
      <c r="AN71" s="831"/>
      <c r="AO71" s="831"/>
      <c r="AP71" s="831">
        <v>2410</v>
      </c>
      <c r="AQ71" s="831"/>
      <c r="AR71" s="831"/>
      <c r="AS71" s="831"/>
      <c r="AT71" s="831"/>
      <c r="AU71" s="831">
        <v>1678</v>
      </c>
      <c r="AV71" s="831"/>
      <c r="AW71" s="831"/>
      <c r="AX71" s="831"/>
      <c r="AY71" s="831"/>
      <c r="AZ71" s="832"/>
      <c r="BA71" s="832"/>
      <c r="BB71" s="832"/>
      <c r="BC71" s="832"/>
      <c r="BD71" s="833"/>
      <c r="BE71" s="241"/>
      <c r="BF71" s="241"/>
      <c r="BG71" s="241"/>
      <c r="BH71" s="241"/>
      <c r="BI71" s="241"/>
      <c r="BJ71" s="241"/>
      <c r="BK71" s="241"/>
      <c r="BL71" s="241"/>
      <c r="BM71" s="241"/>
      <c r="BN71" s="241"/>
      <c r="BO71" s="241"/>
      <c r="BP71" s="241"/>
      <c r="BQ71" s="238">
        <v>65</v>
      </c>
      <c r="BR71" s="243"/>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30"/>
    </row>
    <row r="72" spans="1:131" ht="26.25" customHeight="1" x14ac:dyDescent="0.15">
      <c r="A72" s="238">
        <v>5</v>
      </c>
      <c r="B72" s="874" t="s">
        <v>554</v>
      </c>
      <c r="C72" s="875"/>
      <c r="D72" s="875"/>
      <c r="E72" s="875"/>
      <c r="F72" s="875"/>
      <c r="G72" s="875"/>
      <c r="H72" s="875"/>
      <c r="I72" s="875"/>
      <c r="J72" s="875"/>
      <c r="K72" s="875"/>
      <c r="L72" s="875"/>
      <c r="M72" s="875"/>
      <c r="N72" s="875"/>
      <c r="O72" s="875"/>
      <c r="P72" s="876"/>
      <c r="Q72" s="877">
        <v>102</v>
      </c>
      <c r="R72" s="831"/>
      <c r="S72" s="831"/>
      <c r="T72" s="831"/>
      <c r="U72" s="831"/>
      <c r="V72" s="831">
        <v>85</v>
      </c>
      <c r="W72" s="831"/>
      <c r="X72" s="831"/>
      <c r="Y72" s="831"/>
      <c r="Z72" s="831"/>
      <c r="AA72" s="831">
        <v>16</v>
      </c>
      <c r="AB72" s="831"/>
      <c r="AC72" s="831"/>
      <c r="AD72" s="831"/>
      <c r="AE72" s="831"/>
      <c r="AF72" s="831">
        <v>16</v>
      </c>
      <c r="AG72" s="831"/>
      <c r="AH72" s="831"/>
      <c r="AI72" s="831"/>
      <c r="AJ72" s="831"/>
      <c r="AK72" s="831">
        <v>1</v>
      </c>
      <c r="AL72" s="831"/>
      <c r="AM72" s="831"/>
      <c r="AN72" s="831"/>
      <c r="AO72" s="831"/>
      <c r="AP72" s="831" t="s">
        <v>559</v>
      </c>
      <c r="AQ72" s="831"/>
      <c r="AR72" s="831"/>
      <c r="AS72" s="831"/>
      <c r="AT72" s="831"/>
      <c r="AU72" s="831" t="s">
        <v>559</v>
      </c>
      <c r="AV72" s="831"/>
      <c r="AW72" s="831"/>
      <c r="AX72" s="831"/>
      <c r="AY72" s="831"/>
      <c r="AZ72" s="832"/>
      <c r="BA72" s="832"/>
      <c r="BB72" s="832"/>
      <c r="BC72" s="832"/>
      <c r="BD72" s="833"/>
      <c r="BE72" s="241"/>
      <c r="BF72" s="241"/>
      <c r="BG72" s="241"/>
      <c r="BH72" s="241"/>
      <c r="BI72" s="241"/>
      <c r="BJ72" s="241"/>
      <c r="BK72" s="241"/>
      <c r="BL72" s="241"/>
      <c r="BM72" s="241"/>
      <c r="BN72" s="241"/>
      <c r="BO72" s="241"/>
      <c r="BP72" s="241"/>
      <c r="BQ72" s="238">
        <v>66</v>
      </c>
      <c r="BR72" s="243"/>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30"/>
    </row>
    <row r="73" spans="1:131" ht="26.25" customHeight="1" x14ac:dyDescent="0.15">
      <c r="A73" s="238">
        <v>6</v>
      </c>
      <c r="B73" s="874" t="s">
        <v>555</v>
      </c>
      <c r="C73" s="875"/>
      <c r="D73" s="875"/>
      <c r="E73" s="875"/>
      <c r="F73" s="875"/>
      <c r="G73" s="875"/>
      <c r="H73" s="875"/>
      <c r="I73" s="875"/>
      <c r="J73" s="875"/>
      <c r="K73" s="875"/>
      <c r="L73" s="875"/>
      <c r="M73" s="875"/>
      <c r="N73" s="875"/>
      <c r="O73" s="875"/>
      <c r="P73" s="876"/>
      <c r="Q73" s="877">
        <v>104</v>
      </c>
      <c r="R73" s="831"/>
      <c r="S73" s="831"/>
      <c r="T73" s="831"/>
      <c r="U73" s="831"/>
      <c r="V73" s="831">
        <v>97</v>
      </c>
      <c r="W73" s="831"/>
      <c r="X73" s="831"/>
      <c r="Y73" s="831"/>
      <c r="Z73" s="831"/>
      <c r="AA73" s="831">
        <v>8</v>
      </c>
      <c r="AB73" s="831"/>
      <c r="AC73" s="831"/>
      <c r="AD73" s="831"/>
      <c r="AE73" s="831"/>
      <c r="AF73" s="831">
        <v>8</v>
      </c>
      <c r="AG73" s="831"/>
      <c r="AH73" s="831"/>
      <c r="AI73" s="831"/>
      <c r="AJ73" s="831"/>
      <c r="AK73" s="831" t="s">
        <v>559</v>
      </c>
      <c r="AL73" s="831"/>
      <c r="AM73" s="831"/>
      <c r="AN73" s="831"/>
      <c r="AO73" s="831"/>
      <c r="AP73" s="831" t="s">
        <v>559</v>
      </c>
      <c r="AQ73" s="831"/>
      <c r="AR73" s="831"/>
      <c r="AS73" s="831"/>
      <c r="AT73" s="831"/>
      <c r="AU73" s="831" t="s">
        <v>559</v>
      </c>
      <c r="AV73" s="831"/>
      <c r="AW73" s="831"/>
      <c r="AX73" s="831"/>
      <c r="AY73" s="831"/>
      <c r="AZ73" s="832"/>
      <c r="BA73" s="832"/>
      <c r="BB73" s="832"/>
      <c r="BC73" s="832"/>
      <c r="BD73" s="833"/>
      <c r="BE73" s="241"/>
      <c r="BF73" s="241"/>
      <c r="BG73" s="241"/>
      <c r="BH73" s="241"/>
      <c r="BI73" s="241"/>
      <c r="BJ73" s="241"/>
      <c r="BK73" s="241"/>
      <c r="BL73" s="241"/>
      <c r="BM73" s="241"/>
      <c r="BN73" s="241"/>
      <c r="BO73" s="241"/>
      <c r="BP73" s="241"/>
      <c r="BQ73" s="238">
        <v>67</v>
      </c>
      <c r="BR73" s="243"/>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30"/>
    </row>
    <row r="74" spans="1:131" ht="26.25" customHeight="1" x14ac:dyDescent="0.15">
      <c r="A74" s="238">
        <v>7</v>
      </c>
      <c r="B74" s="874" t="s">
        <v>556</v>
      </c>
      <c r="C74" s="875"/>
      <c r="D74" s="875"/>
      <c r="E74" s="875"/>
      <c r="F74" s="875"/>
      <c r="G74" s="875"/>
      <c r="H74" s="875"/>
      <c r="I74" s="875"/>
      <c r="J74" s="875"/>
      <c r="K74" s="875"/>
      <c r="L74" s="875"/>
      <c r="M74" s="875"/>
      <c r="N74" s="875"/>
      <c r="O74" s="875"/>
      <c r="P74" s="876"/>
      <c r="Q74" s="877">
        <v>406</v>
      </c>
      <c r="R74" s="831"/>
      <c r="S74" s="831"/>
      <c r="T74" s="831"/>
      <c r="U74" s="831"/>
      <c r="V74" s="831">
        <v>324</v>
      </c>
      <c r="W74" s="831"/>
      <c r="X74" s="831"/>
      <c r="Y74" s="831"/>
      <c r="Z74" s="831"/>
      <c r="AA74" s="831">
        <v>82</v>
      </c>
      <c r="AB74" s="831"/>
      <c r="AC74" s="831"/>
      <c r="AD74" s="831"/>
      <c r="AE74" s="831"/>
      <c r="AF74" s="831">
        <v>82</v>
      </c>
      <c r="AG74" s="831"/>
      <c r="AH74" s="831"/>
      <c r="AI74" s="831"/>
      <c r="AJ74" s="831"/>
      <c r="AK74" s="831" t="s">
        <v>559</v>
      </c>
      <c r="AL74" s="831"/>
      <c r="AM74" s="831"/>
      <c r="AN74" s="831"/>
      <c r="AO74" s="831"/>
      <c r="AP74" s="831" t="s">
        <v>559</v>
      </c>
      <c r="AQ74" s="831"/>
      <c r="AR74" s="831"/>
      <c r="AS74" s="831"/>
      <c r="AT74" s="831"/>
      <c r="AU74" s="831" t="s">
        <v>559</v>
      </c>
      <c r="AV74" s="831"/>
      <c r="AW74" s="831"/>
      <c r="AX74" s="831"/>
      <c r="AY74" s="831"/>
      <c r="AZ74" s="832"/>
      <c r="BA74" s="832"/>
      <c r="BB74" s="832"/>
      <c r="BC74" s="832"/>
      <c r="BD74" s="833"/>
      <c r="BE74" s="241"/>
      <c r="BF74" s="241"/>
      <c r="BG74" s="241"/>
      <c r="BH74" s="241"/>
      <c r="BI74" s="241"/>
      <c r="BJ74" s="241"/>
      <c r="BK74" s="241"/>
      <c r="BL74" s="241"/>
      <c r="BM74" s="241"/>
      <c r="BN74" s="241"/>
      <c r="BO74" s="241"/>
      <c r="BP74" s="241"/>
      <c r="BQ74" s="238">
        <v>68</v>
      </c>
      <c r="BR74" s="243"/>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30"/>
    </row>
    <row r="75" spans="1:131" ht="26.25" customHeight="1" x14ac:dyDescent="0.15">
      <c r="A75" s="238">
        <v>8</v>
      </c>
      <c r="B75" s="874" t="s">
        <v>557</v>
      </c>
      <c r="C75" s="875"/>
      <c r="D75" s="875"/>
      <c r="E75" s="875"/>
      <c r="F75" s="875"/>
      <c r="G75" s="875"/>
      <c r="H75" s="875"/>
      <c r="I75" s="875"/>
      <c r="J75" s="875"/>
      <c r="K75" s="875"/>
      <c r="L75" s="875"/>
      <c r="M75" s="875"/>
      <c r="N75" s="875"/>
      <c r="O75" s="875"/>
      <c r="P75" s="876"/>
      <c r="Q75" s="878">
        <v>161934</v>
      </c>
      <c r="R75" s="879"/>
      <c r="S75" s="879"/>
      <c r="T75" s="879"/>
      <c r="U75" s="834"/>
      <c r="V75" s="880">
        <v>158460</v>
      </c>
      <c r="W75" s="879"/>
      <c r="X75" s="879"/>
      <c r="Y75" s="879"/>
      <c r="Z75" s="834"/>
      <c r="AA75" s="880">
        <v>3473</v>
      </c>
      <c r="AB75" s="879"/>
      <c r="AC75" s="879"/>
      <c r="AD75" s="879"/>
      <c r="AE75" s="834"/>
      <c r="AF75" s="880">
        <v>3473</v>
      </c>
      <c r="AG75" s="879"/>
      <c r="AH75" s="879"/>
      <c r="AI75" s="879"/>
      <c r="AJ75" s="834"/>
      <c r="AK75" s="880">
        <v>1726</v>
      </c>
      <c r="AL75" s="879"/>
      <c r="AM75" s="879"/>
      <c r="AN75" s="879"/>
      <c r="AO75" s="834"/>
      <c r="AP75" s="831" t="s">
        <v>559</v>
      </c>
      <c r="AQ75" s="831"/>
      <c r="AR75" s="831"/>
      <c r="AS75" s="831"/>
      <c r="AT75" s="831"/>
      <c r="AU75" s="831" t="s">
        <v>559</v>
      </c>
      <c r="AV75" s="831"/>
      <c r="AW75" s="831"/>
      <c r="AX75" s="831"/>
      <c r="AY75" s="831"/>
      <c r="AZ75" s="832"/>
      <c r="BA75" s="832"/>
      <c r="BB75" s="832"/>
      <c r="BC75" s="832"/>
      <c r="BD75" s="833"/>
      <c r="BE75" s="241"/>
      <c r="BF75" s="241"/>
      <c r="BG75" s="241"/>
      <c r="BH75" s="241"/>
      <c r="BI75" s="241"/>
      <c r="BJ75" s="241"/>
      <c r="BK75" s="241"/>
      <c r="BL75" s="241"/>
      <c r="BM75" s="241"/>
      <c r="BN75" s="241"/>
      <c r="BO75" s="241"/>
      <c r="BP75" s="241"/>
      <c r="BQ75" s="238">
        <v>69</v>
      </c>
      <c r="BR75" s="243"/>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30"/>
    </row>
    <row r="76" spans="1:131" ht="26.25" customHeight="1" x14ac:dyDescent="0.15">
      <c r="A76" s="238">
        <v>9</v>
      </c>
      <c r="B76" s="874" t="s">
        <v>558</v>
      </c>
      <c r="C76" s="875"/>
      <c r="D76" s="875"/>
      <c r="E76" s="875"/>
      <c r="F76" s="875"/>
      <c r="G76" s="875"/>
      <c r="H76" s="875"/>
      <c r="I76" s="875"/>
      <c r="J76" s="875"/>
      <c r="K76" s="875"/>
      <c r="L76" s="875"/>
      <c r="M76" s="875"/>
      <c r="N76" s="875"/>
      <c r="O76" s="875"/>
      <c r="P76" s="876"/>
      <c r="Q76" s="878">
        <v>5141</v>
      </c>
      <c r="R76" s="879"/>
      <c r="S76" s="879"/>
      <c r="T76" s="879"/>
      <c r="U76" s="834"/>
      <c r="V76" s="880">
        <v>5573</v>
      </c>
      <c r="W76" s="879"/>
      <c r="X76" s="879"/>
      <c r="Y76" s="879"/>
      <c r="Z76" s="834"/>
      <c r="AA76" s="880">
        <v>-432</v>
      </c>
      <c r="AB76" s="879"/>
      <c r="AC76" s="879"/>
      <c r="AD76" s="879"/>
      <c r="AE76" s="834"/>
      <c r="AF76" s="880">
        <v>736</v>
      </c>
      <c r="AG76" s="879"/>
      <c r="AH76" s="879"/>
      <c r="AI76" s="879"/>
      <c r="AJ76" s="834"/>
      <c r="AK76" s="831" t="s">
        <v>559</v>
      </c>
      <c r="AL76" s="831"/>
      <c r="AM76" s="831"/>
      <c r="AN76" s="831"/>
      <c r="AO76" s="831"/>
      <c r="AP76" s="880">
        <v>1722</v>
      </c>
      <c r="AQ76" s="879"/>
      <c r="AR76" s="879"/>
      <c r="AS76" s="879"/>
      <c r="AT76" s="834"/>
      <c r="AU76" s="880">
        <v>444</v>
      </c>
      <c r="AV76" s="879"/>
      <c r="AW76" s="879"/>
      <c r="AX76" s="879"/>
      <c r="AY76" s="834"/>
      <c r="AZ76" s="832" t="s">
        <v>393</v>
      </c>
      <c r="BA76" s="832"/>
      <c r="BB76" s="832"/>
      <c r="BC76" s="832"/>
      <c r="BD76" s="833"/>
      <c r="BE76" s="241"/>
      <c r="BF76" s="241"/>
      <c r="BG76" s="241"/>
      <c r="BH76" s="241"/>
      <c r="BI76" s="241"/>
      <c r="BJ76" s="241"/>
      <c r="BK76" s="241"/>
      <c r="BL76" s="241"/>
      <c r="BM76" s="241"/>
      <c r="BN76" s="241"/>
      <c r="BO76" s="241"/>
      <c r="BP76" s="241"/>
      <c r="BQ76" s="238">
        <v>70</v>
      </c>
      <c r="BR76" s="243"/>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30"/>
    </row>
    <row r="77" spans="1:131" ht="26.25" customHeight="1" x14ac:dyDescent="0.15">
      <c r="A77" s="238">
        <v>10</v>
      </c>
      <c r="B77" s="874"/>
      <c r="C77" s="875"/>
      <c r="D77" s="875"/>
      <c r="E77" s="875"/>
      <c r="F77" s="875"/>
      <c r="G77" s="875"/>
      <c r="H77" s="875"/>
      <c r="I77" s="875"/>
      <c r="J77" s="875"/>
      <c r="K77" s="875"/>
      <c r="L77" s="875"/>
      <c r="M77" s="875"/>
      <c r="N77" s="875"/>
      <c r="O77" s="875"/>
      <c r="P77" s="876"/>
      <c r="Q77" s="878"/>
      <c r="R77" s="879"/>
      <c r="S77" s="879"/>
      <c r="T77" s="879"/>
      <c r="U77" s="834"/>
      <c r="V77" s="880"/>
      <c r="W77" s="879"/>
      <c r="X77" s="879"/>
      <c r="Y77" s="879"/>
      <c r="Z77" s="834"/>
      <c r="AA77" s="880"/>
      <c r="AB77" s="879"/>
      <c r="AC77" s="879"/>
      <c r="AD77" s="879"/>
      <c r="AE77" s="834"/>
      <c r="AF77" s="880"/>
      <c r="AG77" s="879"/>
      <c r="AH77" s="879"/>
      <c r="AI77" s="879"/>
      <c r="AJ77" s="834"/>
      <c r="AK77" s="880"/>
      <c r="AL77" s="879"/>
      <c r="AM77" s="879"/>
      <c r="AN77" s="879"/>
      <c r="AO77" s="834"/>
      <c r="AP77" s="880"/>
      <c r="AQ77" s="879"/>
      <c r="AR77" s="879"/>
      <c r="AS77" s="879"/>
      <c r="AT77" s="834"/>
      <c r="AU77" s="880"/>
      <c r="AV77" s="879"/>
      <c r="AW77" s="879"/>
      <c r="AX77" s="879"/>
      <c r="AY77" s="834"/>
      <c r="AZ77" s="832"/>
      <c r="BA77" s="832"/>
      <c r="BB77" s="832"/>
      <c r="BC77" s="832"/>
      <c r="BD77" s="833"/>
      <c r="BE77" s="241"/>
      <c r="BF77" s="241"/>
      <c r="BG77" s="241"/>
      <c r="BH77" s="241"/>
      <c r="BI77" s="241"/>
      <c r="BJ77" s="241"/>
      <c r="BK77" s="241"/>
      <c r="BL77" s="241"/>
      <c r="BM77" s="241"/>
      <c r="BN77" s="241"/>
      <c r="BO77" s="241"/>
      <c r="BP77" s="241"/>
      <c r="BQ77" s="238">
        <v>71</v>
      </c>
      <c r="BR77" s="243"/>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30"/>
    </row>
    <row r="78" spans="1:131" ht="26.25" customHeight="1" x14ac:dyDescent="0.15">
      <c r="A78" s="238">
        <v>11</v>
      </c>
      <c r="B78" s="874"/>
      <c r="C78" s="875"/>
      <c r="D78" s="875"/>
      <c r="E78" s="875"/>
      <c r="F78" s="875"/>
      <c r="G78" s="875"/>
      <c r="H78" s="875"/>
      <c r="I78" s="875"/>
      <c r="J78" s="875"/>
      <c r="K78" s="875"/>
      <c r="L78" s="875"/>
      <c r="M78" s="875"/>
      <c r="N78" s="875"/>
      <c r="O78" s="875"/>
      <c r="P78" s="876"/>
      <c r="Q78" s="877"/>
      <c r="R78" s="831"/>
      <c r="S78" s="831"/>
      <c r="T78" s="831"/>
      <c r="U78" s="831"/>
      <c r="V78" s="831"/>
      <c r="W78" s="831"/>
      <c r="X78" s="831"/>
      <c r="Y78" s="831"/>
      <c r="Z78" s="831"/>
      <c r="AA78" s="831"/>
      <c r="AB78" s="831"/>
      <c r="AC78" s="831"/>
      <c r="AD78" s="831"/>
      <c r="AE78" s="831"/>
      <c r="AF78" s="831"/>
      <c r="AG78" s="831"/>
      <c r="AH78" s="831"/>
      <c r="AI78" s="831"/>
      <c r="AJ78" s="831"/>
      <c r="AK78" s="831"/>
      <c r="AL78" s="831"/>
      <c r="AM78" s="831"/>
      <c r="AN78" s="831"/>
      <c r="AO78" s="831"/>
      <c r="AP78" s="831"/>
      <c r="AQ78" s="831"/>
      <c r="AR78" s="831"/>
      <c r="AS78" s="831"/>
      <c r="AT78" s="831"/>
      <c r="AU78" s="831"/>
      <c r="AV78" s="831"/>
      <c r="AW78" s="831"/>
      <c r="AX78" s="831"/>
      <c r="AY78" s="831"/>
      <c r="AZ78" s="832"/>
      <c r="BA78" s="832"/>
      <c r="BB78" s="832"/>
      <c r="BC78" s="832"/>
      <c r="BD78" s="833"/>
      <c r="BE78" s="241"/>
      <c r="BF78" s="241"/>
      <c r="BG78" s="241"/>
      <c r="BH78" s="241"/>
      <c r="BI78" s="241"/>
      <c r="BJ78" s="230"/>
      <c r="BK78" s="230"/>
      <c r="BL78" s="230"/>
      <c r="BM78" s="230"/>
      <c r="BN78" s="230"/>
      <c r="BO78" s="241"/>
      <c r="BP78" s="241"/>
      <c r="BQ78" s="238">
        <v>72</v>
      </c>
      <c r="BR78" s="243"/>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30"/>
    </row>
    <row r="79" spans="1:131" ht="26.25" customHeight="1" x14ac:dyDescent="0.15">
      <c r="A79" s="238">
        <v>12</v>
      </c>
      <c r="B79" s="874"/>
      <c r="C79" s="875"/>
      <c r="D79" s="875"/>
      <c r="E79" s="875"/>
      <c r="F79" s="875"/>
      <c r="G79" s="875"/>
      <c r="H79" s="875"/>
      <c r="I79" s="875"/>
      <c r="J79" s="875"/>
      <c r="K79" s="875"/>
      <c r="L79" s="875"/>
      <c r="M79" s="875"/>
      <c r="N79" s="875"/>
      <c r="O79" s="875"/>
      <c r="P79" s="876"/>
      <c r="Q79" s="877"/>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1"/>
      <c r="AY79" s="831"/>
      <c r="AZ79" s="832"/>
      <c r="BA79" s="832"/>
      <c r="BB79" s="832"/>
      <c r="BC79" s="832"/>
      <c r="BD79" s="833"/>
      <c r="BE79" s="241"/>
      <c r="BF79" s="241"/>
      <c r="BG79" s="241"/>
      <c r="BH79" s="241"/>
      <c r="BI79" s="241"/>
      <c r="BJ79" s="230"/>
      <c r="BK79" s="230"/>
      <c r="BL79" s="230"/>
      <c r="BM79" s="230"/>
      <c r="BN79" s="230"/>
      <c r="BO79" s="241"/>
      <c r="BP79" s="241"/>
      <c r="BQ79" s="238">
        <v>73</v>
      </c>
      <c r="BR79" s="243"/>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30"/>
    </row>
    <row r="80" spans="1:131" ht="26.25" customHeight="1" x14ac:dyDescent="0.15">
      <c r="A80" s="238">
        <v>13</v>
      </c>
      <c r="B80" s="874"/>
      <c r="C80" s="875"/>
      <c r="D80" s="875"/>
      <c r="E80" s="875"/>
      <c r="F80" s="875"/>
      <c r="G80" s="875"/>
      <c r="H80" s="875"/>
      <c r="I80" s="875"/>
      <c r="J80" s="875"/>
      <c r="K80" s="875"/>
      <c r="L80" s="875"/>
      <c r="M80" s="875"/>
      <c r="N80" s="875"/>
      <c r="O80" s="875"/>
      <c r="P80" s="876"/>
      <c r="Q80" s="877"/>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2"/>
      <c r="BA80" s="832"/>
      <c r="BB80" s="832"/>
      <c r="BC80" s="832"/>
      <c r="BD80" s="833"/>
      <c r="BE80" s="241"/>
      <c r="BF80" s="241"/>
      <c r="BG80" s="241"/>
      <c r="BH80" s="241"/>
      <c r="BI80" s="241"/>
      <c r="BJ80" s="241"/>
      <c r="BK80" s="241"/>
      <c r="BL80" s="241"/>
      <c r="BM80" s="241"/>
      <c r="BN80" s="241"/>
      <c r="BO80" s="241"/>
      <c r="BP80" s="241"/>
      <c r="BQ80" s="238">
        <v>74</v>
      </c>
      <c r="BR80" s="243"/>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30"/>
    </row>
    <row r="81" spans="1:131" ht="26.25" customHeight="1" x14ac:dyDescent="0.15">
      <c r="A81" s="238">
        <v>14</v>
      </c>
      <c r="B81" s="874"/>
      <c r="C81" s="875"/>
      <c r="D81" s="875"/>
      <c r="E81" s="875"/>
      <c r="F81" s="875"/>
      <c r="G81" s="875"/>
      <c r="H81" s="875"/>
      <c r="I81" s="875"/>
      <c r="J81" s="875"/>
      <c r="K81" s="875"/>
      <c r="L81" s="875"/>
      <c r="M81" s="875"/>
      <c r="N81" s="875"/>
      <c r="O81" s="875"/>
      <c r="P81" s="876"/>
      <c r="Q81" s="877"/>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2"/>
      <c r="BA81" s="832"/>
      <c r="BB81" s="832"/>
      <c r="BC81" s="832"/>
      <c r="BD81" s="833"/>
      <c r="BE81" s="241"/>
      <c r="BF81" s="241"/>
      <c r="BG81" s="241"/>
      <c r="BH81" s="241"/>
      <c r="BI81" s="241"/>
      <c r="BJ81" s="241"/>
      <c r="BK81" s="241"/>
      <c r="BL81" s="241"/>
      <c r="BM81" s="241"/>
      <c r="BN81" s="241"/>
      <c r="BO81" s="241"/>
      <c r="BP81" s="241"/>
      <c r="BQ81" s="238">
        <v>75</v>
      </c>
      <c r="BR81" s="243"/>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30"/>
    </row>
    <row r="82" spans="1:131" ht="26.25" customHeight="1" x14ac:dyDescent="0.15">
      <c r="A82" s="238">
        <v>15</v>
      </c>
      <c r="B82" s="874"/>
      <c r="C82" s="875"/>
      <c r="D82" s="875"/>
      <c r="E82" s="875"/>
      <c r="F82" s="875"/>
      <c r="G82" s="875"/>
      <c r="H82" s="875"/>
      <c r="I82" s="875"/>
      <c r="J82" s="875"/>
      <c r="K82" s="875"/>
      <c r="L82" s="875"/>
      <c r="M82" s="875"/>
      <c r="N82" s="875"/>
      <c r="O82" s="875"/>
      <c r="P82" s="876"/>
      <c r="Q82" s="877"/>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2"/>
      <c r="BA82" s="832"/>
      <c r="BB82" s="832"/>
      <c r="BC82" s="832"/>
      <c r="BD82" s="833"/>
      <c r="BE82" s="241"/>
      <c r="BF82" s="241"/>
      <c r="BG82" s="241"/>
      <c r="BH82" s="241"/>
      <c r="BI82" s="241"/>
      <c r="BJ82" s="241"/>
      <c r="BK82" s="241"/>
      <c r="BL82" s="241"/>
      <c r="BM82" s="241"/>
      <c r="BN82" s="241"/>
      <c r="BO82" s="241"/>
      <c r="BP82" s="241"/>
      <c r="BQ82" s="238">
        <v>76</v>
      </c>
      <c r="BR82" s="243"/>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30"/>
    </row>
    <row r="83" spans="1:131" ht="26.25" customHeight="1" x14ac:dyDescent="0.15">
      <c r="A83" s="238">
        <v>16</v>
      </c>
      <c r="B83" s="874"/>
      <c r="C83" s="875"/>
      <c r="D83" s="875"/>
      <c r="E83" s="875"/>
      <c r="F83" s="875"/>
      <c r="G83" s="875"/>
      <c r="H83" s="875"/>
      <c r="I83" s="875"/>
      <c r="J83" s="875"/>
      <c r="K83" s="875"/>
      <c r="L83" s="875"/>
      <c r="M83" s="875"/>
      <c r="N83" s="875"/>
      <c r="O83" s="875"/>
      <c r="P83" s="876"/>
      <c r="Q83" s="877"/>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2"/>
      <c r="BA83" s="832"/>
      <c r="BB83" s="832"/>
      <c r="BC83" s="832"/>
      <c r="BD83" s="833"/>
      <c r="BE83" s="241"/>
      <c r="BF83" s="241"/>
      <c r="BG83" s="241"/>
      <c r="BH83" s="241"/>
      <c r="BI83" s="241"/>
      <c r="BJ83" s="241"/>
      <c r="BK83" s="241"/>
      <c r="BL83" s="241"/>
      <c r="BM83" s="241"/>
      <c r="BN83" s="241"/>
      <c r="BO83" s="241"/>
      <c r="BP83" s="241"/>
      <c r="BQ83" s="238">
        <v>77</v>
      </c>
      <c r="BR83" s="243"/>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30"/>
    </row>
    <row r="84" spans="1:131" ht="26.25" customHeight="1" x14ac:dyDescent="0.15">
      <c r="A84" s="238">
        <v>17</v>
      </c>
      <c r="B84" s="874"/>
      <c r="C84" s="875"/>
      <c r="D84" s="875"/>
      <c r="E84" s="875"/>
      <c r="F84" s="875"/>
      <c r="G84" s="875"/>
      <c r="H84" s="875"/>
      <c r="I84" s="875"/>
      <c r="J84" s="875"/>
      <c r="K84" s="875"/>
      <c r="L84" s="875"/>
      <c r="M84" s="875"/>
      <c r="N84" s="875"/>
      <c r="O84" s="875"/>
      <c r="P84" s="876"/>
      <c r="Q84" s="877"/>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2"/>
      <c r="BA84" s="832"/>
      <c r="BB84" s="832"/>
      <c r="BC84" s="832"/>
      <c r="BD84" s="833"/>
      <c r="BE84" s="241"/>
      <c r="BF84" s="241"/>
      <c r="BG84" s="241"/>
      <c r="BH84" s="241"/>
      <c r="BI84" s="241"/>
      <c r="BJ84" s="241"/>
      <c r="BK84" s="241"/>
      <c r="BL84" s="241"/>
      <c r="BM84" s="241"/>
      <c r="BN84" s="241"/>
      <c r="BO84" s="241"/>
      <c r="BP84" s="241"/>
      <c r="BQ84" s="238">
        <v>78</v>
      </c>
      <c r="BR84" s="243"/>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30"/>
    </row>
    <row r="85" spans="1:131" ht="26.25" customHeight="1" x14ac:dyDescent="0.15">
      <c r="A85" s="238">
        <v>18</v>
      </c>
      <c r="B85" s="874"/>
      <c r="C85" s="875"/>
      <c r="D85" s="875"/>
      <c r="E85" s="875"/>
      <c r="F85" s="875"/>
      <c r="G85" s="875"/>
      <c r="H85" s="875"/>
      <c r="I85" s="875"/>
      <c r="J85" s="875"/>
      <c r="K85" s="875"/>
      <c r="L85" s="875"/>
      <c r="M85" s="875"/>
      <c r="N85" s="875"/>
      <c r="O85" s="875"/>
      <c r="P85" s="876"/>
      <c r="Q85" s="877"/>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2"/>
      <c r="BA85" s="832"/>
      <c r="BB85" s="832"/>
      <c r="BC85" s="832"/>
      <c r="BD85" s="833"/>
      <c r="BE85" s="241"/>
      <c r="BF85" s="241"/>
      <c r="BG85" s="241"/>
      <c r="BH85" s="241"/>
      <c r="BI85" s="241"/>
      <c r="BJ85" s="241"/>
      <c r="BK85" s="241"/>
      <c r="BL85" s="241"/>
      <c r="BM85" s="241"/>
      <c r="BN85" s="241"/>
      <c r="BO85" s="241"/>
      <c r="BP85" s="241"/>
      <c r="BQ85" s="238">
        <v>79</v>
      </c>
      <c r="BR85" s="243"/>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30"/>
    </row>
    <row r="86" spans="1:131" ht="26.25" customHeight="1" x14ac:dyDescent="0.15">
      <c r="A86" s="238">
        <v>19</v>
      </c>
      <c r="B86" s="874"/>
      <c r="C86" s="875"/>
      <c r="D86" s="875"/>
      <c r="E86" s="875"/>
      <c r="F86" s="875"/>
      <c r="G86" s="875"/>
      <c r="H86" s="875"/>
      <c r="I86" s="875"/>
      <c r="J86" s="875"/>
      <c r="K86" s="875"/>
      <c r="L86" s="875"/>
      <c r="M86" s="875"/>
      <c r="N86" s="875"/>
      <c r="O86" s="875"/>
      <c r="P86" s="876"/>
      <c r="Q86" s="877"/>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2"/>
      <c r="BA86" s="832"/>
      <c r="BB86" s="832"/>
      <c r="BC86" s="832"/>
      <c r="BD86" s="833"/>
      <c r="BE86" s="241"/>
      <c r="BF86" s="241"/>
      <c r="BG86" s="241"/>
      <c r="BH86" s="241"/>
      <c r="BI86" s="241"/>
      <c r="BJ86" s="241"/>
      <c r="BK86" s="241"/>
      <c r="BL86" s="241"/>
      <c r="BM86" s="241"/>
      <c r="BN86" s="241"/>
      <c r="BO86" s="241"/>
      <c r="BP86" s="241"/>
      <c r="BQ86" s="238">
        <v>80</v>
      </c>
      <c r="BR86" s="243"/>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30"/>
    </row>
    <row r="87" spans="1:131" ht="26.25" customHeight="1" x14ac:dyDescent="0.15">
      <c r="A87" s="244">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41"/>
      <c r="BF87" s="241"/>
      <c r="BG87" s="241"/>
      <c r="BH87" s="241"/>
      <c r="BI87" s="241"/>
      <c r="BJ87" s="241"/>
      <c r="BK87" s="241"/>
      <c r="BL87" s="241"/>
      <c r="BM87" s="241"/>
      <c r="BN87" s="241"/>
      <c r="BO87" s="241"/>
      <c r="BP87" s="241"/>
      <c r="BQ87" s="238">
        <v>81</v>
      </c>
      <c r="BR87" s="243"/>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30"/>
    </row>
    <row r="88" spans="1:131" ht="26.25" customHeight="1" thickBot="1" x14ac:dyDescent="0.2">
      <c r="A88" s="240" t="s">
        <v>377</v>
      </c>
      <c r="B88" s="791" t="s">
        <v>401</v>
      </c>
      <c r="C88" s="792"/>
      <c r="D88" s="792"/>
      <c r="E88" s="792"/>
      <c r="F88" s="792"/>
      <c r="G88" s="792"/>
      <c r="H88" s="792"/>
      <c r="I88" s="792"/>
      <c r="J88" s="792"/>
      <c r="K88" s="792"/>
      <c r="L88" s="792"/>
      <c r="M88" s="792"/>
      <c r="N88" s="792"/>
      <c r="O88" s="792"/>
      <c r="P88" s="793"/>
      <c r="Q88" s="841"/>
      <c r="R88" s="842"/>
      <c r="S88" s="842"/>
      <c r="T88" s="842"/>
      <c r="U88" s="842"/>
      <c r="V88" s="842"/>
      <c r="W88" s="842"/>
      <c r="X88" s="842"/>
      <c r="Y88" s="842"/>
      <c r="Z88" s="842"/>
      <c r="AA88" s="842"/>
      <c r="AB88" s="842"/>
      <c r="AC88" s="842"/>
      <c r="AD88" s="842"/>
      <c r="AE88" s="842"/>
      <c r="AF88" s="845">
        <v>4634</v>
      </c>
      <c r="AG88" s="845"/>
      <c r="AH88" s="845"/>
      <c r="AI88" s="845"/>
      <c r="AJ88" s="845"/>
      <c r="AK88" s="842"/>
      <c r="AL88" s="842"/>
      <c r="AM88" s="842"/>
      <c r="AN88" s="842"/>
      <c r="AO88" s="842"/>
      <c r="AP88" s="845">
        <v>4132</v>
      </c>
      <c r="AQ88" s="845"/>
      <c r="AR88" s="845"/>
      <c r="AS88" s="845"/>
      <c r="AT88" s="845"/>
      <c r="AU88" s="845">
        <v>2122</v>
      </c>
      <c r="AV88" s="845"/>
      <c r="AW88" s="845"/>
      <c r="AX88" s="845"/>
      <c r="AY88" s="845"/>
      <c r="AZ88" s="850"/>
      <c r="BA88" s="850"/>
      <c r="BB88" s="850"/>
      <c r="BC88" s="850"/>
      <c r="BD88" s="851"/>
      <c r="BE88" s="241"/>
      <c r="BF88" s="241"/>
      <c r="BG88" s="241"/>
      <c r="BH88" s="241"/>
      <c r="BI88" s="241"/>
      <c r="BJ88" s="241"/>
      <c r="BK88" s="241"/>
      <c r="BL88" s="241"/>
      <c r="BM88" s="241"/>
      <c r="BN88" s="241"/>
      <c r="BO88" s="241"/>
      <c r="BP88" s="241"/>
      <c r="BQ88" s="238">
        <v>82</v>
      </c>
      <c r="BR88" s="243"/>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91" t="s">
        <v>402</v>
      </c>
      <c r="BS102" s="792"/>
      <c r="BT102" s="792"/>
      <c r="BU102" s="792"/>
      <c r="BV102" s="792"/>
      <c r="BW102" s="792"/>
      <c r="BX102" s="792"/>
      <c r="BY102" s="792"/>
      <c r="BZ102" s="792"/>
      <c r="CA102" s="792"/>
      <c r="CB102" s="792"/>
      <c r="CC102" s="792"/>
      <c r="CD102" s="792"/>
      <c r="CE102" s="792"/>
      <c r="CF102" s="792"/>
      <c r="CG102" s="793"/>
      <c r="CH102" s="888"/>
      <c r="CI102" s="889"/>
      <c r="CJ102" s="889"/>
      <c r="CK102" s="889"/>
      <c r="CL102" s="890"/>
      <c r="CM102" s="888"/>
      <c r="CN102" s="889"/>
      <c r="CO102" s="889"/>
      <c r="CP102" s="889"/>
      <c r="CQ102" s="890"/>
      <c r="CR102" s="891">
        <v>80</v>
      </c>
      <c r="CS102" s="853"/>
      <c r="CT102" s="853"/>
      <c r="CU102" s="853"/>
      <c r="CV102" s="892"/>
      <c r="CW102" s="891"/>
      <c r="CX102" s="853"/>
      <c r="CY102" s="853"/>
      <c r="CZ102" s="853"/>
      <c r="DA102" s="892"/>
      <c r="DB102" s="891"/>
      <c r="DC102" s="853"/>
      <c r="DD102" s="853"/>
      <c r="DE102" s="853"/>
      <c r="DF102" s="892"/>
      <c r="DG102" s="891"/>
      <c r="DH102" s="853"/>
      <c r="DI102" s="853"/>
      <c r="DJ102" s="853"/>
      <c r="DK102" s="892"/>
      <c r="DL102" s="891"/>
      <c r="DM102" s="853"/>
      <c r="DN102" s="853"/>
      <c r="DO102" s="853"/>
      <c r="DP102" s="892"/>
      <c r="DQ102" s="891"/>
      <c r="DR102" s="853"/>
      <c r="DS102" s="853"/>
      <c r="DT102" s="853"/>
      <c r="DU102" s="892"/>
      <c r="DV102" s="791"/>
      <c r="DW102" s="792"/>
      <c r="DX102" s="792"/>
      <c r="DY102" s="792"/>
      <c r="DZ102" s="91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6" t="s">
        <v>403</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7" t="s">
        <v>404</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8" t="s">
        <v>407</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408</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30" customFormat="1" ht="26.25" customHeight="1" x14ac:dyDescent="0.15">
      <c r="A109" s="913" t="s">
        <v>409</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410</v>
      </c>
      <c r="AB109" s="894"/>
      <c r="AC109" s="894"/>
      <c r="AD109" s="894"/>
      <c r="AE109" s="895"/>
      <c r="AF109" s="893" t="s">
        <v>411</v>
      </c>
      <c r="AG109" s="894"/>
      <c r="AH109" s="894"/>
      <c r="AI109" s="894"/>
      <c r="AJ109" s="895"/>
      <c r="AK109" s="893" t="s">
        <v>294</v>
      </c>
      <c r="AL109" s="894"/>
      <c r="AM109" s="894"/>
      <c r="AN109" s="894"/>
      <c r="AO109" s="895"/>
      <c r="AP109" s="893" t="s">
        <v>412</v>
      </c>
      <c r="AQ109" s="894"/>
      <c r="AR109" s="894"/>
      <c r="AS109" s="894"/>
      <c r="AT109" s="896"/>
      <c r="AU109" s="913" t="s">
        <v>409</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410</v>
      </c>
      <c r="BR109" s="894"/>
      <c r="BS109" s="894"/>
      <c r="BT109" s="894"/>
      <c r="BU109" s="895"/>
      <c r="BV109" s="893" t="s">
        <v>411</v>
      </c>
      <c r="BW109" s="894"/>
      <c r="BX109" s="894"/>
      <c r="BY109" s="894"/>
      <c r="BZ109" s="895"/>
      <c r="CA109" s="893" t="s">
        <v>294</v>
      </c>
      <c r="CB109" s="894"/>
      <c r="CC109" s="894"/>
      <c r="CD109" s="894"/>
      <c r="CE109" s="895"/>
      <c r="CF109" s="914" t="s">
        <v>412</v>
      </c>
      <c r="CG109" s="914"/>
      <c r="CH109" s="914"/>
      <c r="CI109" s="914"/>
      <c r="CJ109" s="914"/>
      <c r="CK109" s="893" t="s">
        <v>413</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410</v>
      </c>
      <c r="DH109" s="894"/>
      <c r="DI109" s="894"/>
      <c r="DJ109" s="894"/>
      <c r="DK109" s="895"/>
      <c r="DL109" s="893" t="s">
        <v>411</v>
      </c>
      <c r="DM109" s="894"/>
      <c r="DN109" s="894"/>
      <c r="DO109" s="894"/>
      <c r="DP109" s="895"/>
      <c r="DQ109" s="893" t="s">
        <v>294</v>
      </c>
      <c r="DR109" s="894"/>
      <c r="DS109" s="894"/>
      <c r="DT109" s="894"/>
      <c r="DU109" s="895"/>
      <c r="DV109" s="893" t="s">
        <v>412</v>
      </c>
      <c r="DW109" s="894"/>
      <c r="DX109" s="894"/>
      <c r="DY109" s="894"/>
      <c r="DZ109" s="896"/>
    </row>
    <row r="110" spans="1:131" s="230" customFormat="1" ht="26.25" customHeight="1" x14ac:dyDescent="0.15">
      <c r="A110" s="897" t="s">
        <v>414</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1939179</v>
      </c>
      <c r="AB110" s="901"/>
      <c r="AC110" s="901"/>
      <c r="AD110" s="901"/>
      <c r="AE110" s="902"/>
      <c r="AF110" s="903">
        <v>2006726</v>
      </c>
      <c r="AG110" s="901"/>
      <c r="AH110" s="901"/>
      <c r="AI110" s="901"/>
      <c r="AJ110" s="902"/>
      <c r="AK110" s="903">
        <v>2200770</v>
      </c>
      <c r="AL110" s="901"/>
      <c r="AM110" s="901"/>
      <c r="AN110" s="901"/>
      <c r="AO110" s="902"/>
      <c r="AP110" s="904">
        <v>20.100000000000001</v>
      </c>
      <c r="AQ110" s="905"/>
      <c r="AR110" s="905"/>
      <c r="AS110" s="905"/>
      <c r="AT110" s="906"/>
      <c r="AU110" s="907" t="s">
        <v>69</v>
      </c>
      <c r="AV110" s="908"/>
      <c r="AW110" s="908"/>
      <c r="AX110" s="908"/>
      <c r="AY110" s="908"/>
      <c r="AZ110" s="930" t="s">
        <v>415</v>
      </c>
      <c r="BA110" s="898"/>
      <c r="BB110" s="898"/>
      <c r="BC110" s="898"/>
      <c r="BD110" s="898"/>
      <c r="BE110" s="898"/>
      <c r="BF110" s="898"/>
      <c r="BG110" s="898"/>
      <c r="BH110" s="898"/>
      <c r="BI110" s="898"/>
      <c r="BJ110" s="898"/>
      <c r="BK110" s="898"/>
      <c r="BL110" s="898"/>
      <c r="BM110" s="898"/>
      <c r="BN110" s="898"/>
      <c r="BO110" s="898"/>
      <c r="BP110" s="899"/>
      <c r="BQ110" s="931">
        <v>20539142</v>
      </c>
      <c r="BR110" s="932"/>
      <c r="BS110" s="932"/>
      <c r="BT110" s="932"/>
      <c r="BU110" s="932"/>
      <c r="BV110" s="932">
        <v>19935326</v>
      </c>
      <c r="BW110" s="932"/>
      <c r="BX110" s="932"/>
      <c r="BY110" s="932"/>
      <c r="BZ110" s="932"/>
      <c r="CA110" s="932">
        <v>18887881</v>
      </c>
      <c r="CB110" s="932"/>
      <c r="CC110" s="932"/>
      <c r="CD110" s="932"/>
      <c r="CE110" s="932"/>
      <c r="CF110" s="945">
        <v>172.5</v>
      </c>
      <c r="CG110" s="946"/>
      <c r="CH110" s="946"/>
      <c r="CI110" s="946"/>
      <c r="CJ110" s="946"/>
      <c r="CK110" s="947" t="s">
        <v>416</v>
      </c>
      <c r="CL110" s="948"/>
      <c r="CM110" s="930" t="s">
        <v>417</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v>212532</v>
      </c>
      <c r="DH110" s="932"/>
      <c r="DI110" s="932"/>
      <c r="DJ110" s="932"/>
      <c r="DK110" s="932"/>
      <c r="DL110" s="932">
        <v>271516</v>
      </c>
      <c r="DM110" s="932"/>
      <c r="DN110" s="932"/>
      <c r="DO110" s="932"/>
      <c r="DP110" s="932"/>
      <c r="DQ110" s="932">
        <v>171484</v>
      </c>
      <c r="DR110" s="932"/>
      <c r="DS110" s="932"/>
      <c r="DT110" s="932"/>
      <c r="DU110" s="932"/>
      <c r="DV110" s="933">
        <v>1.6</v>
      </c>
      <c r="DW110" s="933"/>
      <c r="DX110" s="933"/>
      <c r="DY110" s="933"/>
      <c r="DZ110" s="934"/>
    </row>
    <row r="111" spans="1:131" s="230" customFormat="1" ht="26.25" customHeight="1" x14ac:dyDescent="0.15">
      <c r="A111" s="935" t="s">
        <v>418</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419</v>
      </c>
      <c r="BA111" s="924"/>
      <c r="BB111" s="924"/>
      <c r="BC111" s="924"/>
      <c r="BD111" s="924"/>
      <c r="BE111" s="924"/>
      <c r="BF111" s="924"/>
      <c r="BG111" s="924"/>
      <c r="BH111" s="924"/>
      <c r="BI111" s="924"/>
      <c r="BJ111" s="924"/>
      <c r="BK111" s="924"/>
      <c r="BL111" s="924"/>
      <c r="BM111" s="924"/>
      <c r="BN111" s="924"/>
      <c r="BO111" s="924"/>
      <c r="BP111" s="925"/>
      <c r="BQ111" s="926">
        <v>212532</v>
      </c>
      <c r="BR111" s="927"/>
      <c r="BS111" s="927"/>
      <c r="BT111" s="927"/>
      <c r="BU111" s="927"/>
      <c r="BV111" s="927">
        <v>316309</v>
      </c>
      <c r="BW111" s="927"/>
      <c r="BX111" s="927"/>
      <c r="BY111" s="927"/>
      <c r="BZ111" s="927"/>
      <c r="CA111" s="927">
        <v>216277</v>
      </c>
      <c r="CB111" s="927"/>
      <c r="CC111" s="927"/>
      <c r="CD111" s="927"/>
      <c r="CE111" s="927"/>
      <c r="CF111" s="921">
        <v>2</v>
      </c>
      <c r="CG111" s="922"/>
      <c r="CH111" s="922"/>
      <c r="CI111" s="922"/>
      <c r="CJ111" s="922"/>
      <c r="CK111" s="949"/>
      <c r="CL111" s="950"/>
      <c r="CM111" s="923" t="s">
        <v>420</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30" customFormat="1" ht="26.25" customHeight="1" x14ac:dyDescent="0.15">
      <c r="A112" s="953" t="s">
        <v>421</v>
      </c>
      <c r="B112" s="954"/>
      <c r="C112" s="924" t="s">
        <v>422</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423</v>
      </c>
      <c r="BA112" s="924"/>
      <c r="BB112" s="924"/>
      <c r="BC112" s="924"/>
      <c r="BD112" s="924"/>
      <c r="BE112" s="924"/>
      <c r="BF112" s="924"/>
      <c r="BG112" s="924"/>
      <c r="BH112" s="924"/>
      <c r="BI112" s="924"/>
      <c r="BJ112" s="924"/>
      <c r="BK112" s="924"/>
      <c r="BL112" s="924"/>
      <c r="BM112" s="924"/>
      <c r="BN112" s="924"/>
      <c r="BO112" s="924"/>
      <c r="BP112" s="925"/>
      <c r="BQ112" s="926">
        <v>4690525</v>
      </c>
      <c r="BR112" s="927"/>
      <c r="BS112" s="927"/>
      <c r="BT112" s="927"/>
      <c r="BU112" s="927"/>
      <c r="BV112" s="927">
        <v>4024172</v>
      </c>
      <c r="BW112" s="927"/>
      <c r="BX112" s="927"/>
      <c r="BY112" s="927"/>
      <c r="BZ112" s="927"/>
      <c r="CA112" s="927">
        <v>3583487</v>
      </c>
      <c r="CB112" s="927"/>
      <c r="CC112" s="927"/>
      <c r="CD112" s="927"/>
      <c r="CE112" s="927"/>
      <c r="CF112" s="921">
        <v>32.700000000000003</v>
      </c>
      <c r="CG112" s="922"/>
      <c r="CH112" s="922"/>
      <c r="CI112" s="922"/>
      <c r="CJ112" s="922"/>
      <c r="CK112" s="949"/>
      <c r="CL112" s="950"/>
      <c r="CM112" s="923" t="s">
        <v>424</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30" customFormat="1" ht="26.25" customHeight="1" x14ac:dyDescent="0.15">
      <c r="A113" s="955"/>
      <c r="B113" s="956"/>
      <c r="C113" s="924" t="s">
        <v>425</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324744</v>
      </c>
      <c r="AB113" s="939"/>
      <c r="AC113" s="939"/>
      <c r="AD113" s="939"/>
      <c r="AE113" s="940"/>
      <c r="AF113" s="941">
        <v>312044</v>
      </c>
      <c r="AG113" s="939"/>
      <c r="AH113" s="939"/>
      <c r="AI113" s="939"/>
      <c r="AJ113" s="940"/>
      <c r="AK113" s="941">
        <v>289110</v>
      </c>
      <c r="AL113" s="939"/>
      <c r="AM113" s="939"/>
      <c r="AN113" s="939"/>
      <c r="AO113" s="940"/>
      <c r="AP113" s="942">
        <v>2.6</v>
      </c>
      <c r="AQ113" s="943"/>
      <c r="AR113" s="943"/>
      <c r="AS113" s="943"/>
      <c r="AT113" s="944"/>
      <c r="AU113" s="909"/>
      <c r="AV113" s="910"/>
      <c r="AW113" s="910"/>
      <c r="AX113" s="910"/>
      <c r="AY113" s="910"/>
      <c r="AZ113" s="923" t="s">
        <v>426</v>
      </c>
      <c r="BA113" s="924"/>
      <c r="BB113" s="924"/>
      <c r="BC113" s="924"/>
      <c r="BD113" s="924"/>
      <c r="BE113" s="924"/>
      <c r="BF113" s="924"/>
      <c r="BG113" s="924"/>
      <c r="BH113" s="924"/>
      <c r="BI113" s="924"/>
      <c r="BJ113" s="924"/>
      <c r="BK113" s="924"/>
      <c r="BL113" s="924"/>
      <c r="BM113" s="924"/>
      <c r="BN113" s="924"/>
      <c r="BO113" s="924"/>
      <c r="BP113" s="925"/>
      <c r="BQ113" s="926">
        <v>2176846</v>
      </c>
      <c r="BR113" s="927"/>
      <c r="BS113" s="927"/>
      <c r="BT113" s="927"/>
      <c r="BU113" s="927"/>
      <c r="BV113" s="927">
        <v>2132630</v>
      </c>
      <c r="BW113" s="927"/>
      <c r="BX113" s="927"/>
      <c r="BY113" s="927"/>
      <c r="BZ113" s="927"/>
      <c r="CA113" s="927">
        <v>2135380</v>
      </c>
      <c r="CB113" s="927"/>
      <c r="CC113" s="927"/>
      <c r="CD113" s="927"/>
      <c r="CE113" s="927"/>
      <c r="CF113" s="921">
        <v>19.5</v>
      </c>
      <c r="CG113" s="922"/>
      <c r="CH113" s="922"/>
      <c r="CI113" s="922"/>
      <c r="CJ113" s="922"/>
      <c r="CK113" s="949"/>
      <c r="CL113" s="950"/>
      <c r="CM113" s="923" t="s">
        <v>427</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30" customFormat="1" ht="26.25" customHeight="1" x14ac:dyDescent="0.15">
      <c r="A114" s="955"/>
      <c r="B114" s="956"/>
      <c r="C114" s="924" t="s">
        <v>428</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235533</v>
      </c>
      <c r="AB114" s="960"/>
      <c r="AC114" s="960"/>
      <c r="AD114" s="960"/>
      <c r="AE114" s="961"/>
      <c r="AF114" s="962">
        <v>204032</v>
      </c>
      <c r="AG114" s="960"/>
      <c r="AH114" s="960"/>
      <c r="AI114" s="960"/>
      <c r="AJ114" s="961"/>
      <c r="AK114" s="962">
        <v>234593</v>
      </c>
      <c r="AL114" s="960"/>
      <c r="AM114" s="960"/>
      <c r="AN114" s="960"/>
      <c r="AO114" s="961"/>
      <c r="AP114" s="963">
        <v>2.1</v>
      </c>
      <c r="AQ114" s="964"/>
      <c r="AR114" s="964"/>
      <c r="AS114" s="964"/>
      <c r="AT114" s="965"/>
      <c r="AU114" s="909"/>
      <c r="AV114" s="910"/>
      <c r="AW114" s="910"/>
      <c r="AX114" s="910"/>
      <c r="AY114" s="910"/>
      <c r="AZ114" s="923" t="s">
        <v>429</v>
      </c>
      <c r="BA114" s="924"/>
      <c r="BB114" s="924"/>
      <c r="BC114" s="924"/>
      <c r="BD114" s="924"/>
      <c r="BE114" s="924"/>
      <c r="BF114" s="924"/>
      <c r="BG114" s="924"/>
      <c r="BH114" s="924"/>
      <c r="BI114" s="924"/>
      <c r="BJ114" s="924"/>
      <c r="BK114" s="924"/>
      <c r="BL114" s="924"/>
      <c r="BM114" s="924"/>
      <c r="BN114" s="924"/>
      <c r="BO114" s="924"/>
      <c r="BP114" s="925"/>
      <c r="BQ114" s="926">
        <v>1976768</v>
      </c>
      <c r="BR114" s="927"/>
      <c r="BS114" s="927"/>
      <c r="BT114" s="927"/>
      <c r="BU114" s="927"/>
      <c r="BV114" s="927">
        <v>1920723</v>
      </c>
      <c r="BW114" s="927"/>
      <c r="BX114" s="927"/>
      <c r="BY114" s="927"/>
      <c r="BZ114" s="927"/>
      <c r="CA114" s="927">
        <v>1916974</v>
      </c>
      <c r="CB114" s="927"/>
      <c r="CC114" s="927"/>
      <c r="CD114" s="927"/>
      <c r="CE114" s="927"/>
      <c r="CF114" s="921">
        <v>17.5</v>
      </c>
      <c r="CG114" s="922"/>
      <c r="CH114" s="922"/>
      <c r="CI114" s="922"/>
      <c r="CJ114" s="922"/>
      <c r="CK114" s="949"/>
      <c r="CL114" s="950"/>
      <c r="CM114" s="923" t="s">
        <v>430</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30" customFormat="1" ht="26.25" customHeight="1" x14ac:dyDescent="0.15">
      <c r="A115" s="955"/>
      <c r="B115" s="956"/>
      <c r="C115" s="924" t="s">
        <v>431</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v>134232</v>
      </c>
      <c r="AB115" s="939"/>
      <c r="AC115" s="939"/>
      <c r="AD115" s="939"/>
      <c r="AE115" s="940"/>
      <c r="AF115" s="941">
        <v>98039</v>
      </c>
      <c r="AG115" s="939"/>
      <c r="AH115" s="939"/>
      <c r="AI115" s="939"/>
      <c r="AJ115" s="940"/>
      <c r="AK115" s="941">
        <v>100381</v>
      </c>
      <c r="AL115" s="939"/>
      <c r="AM115" s="939"/>
      <c r="AN115" s="939"/>
      <c r="AO115" s="940"/>
      <c r="AP115" s="942">
        <v>0.9</v>
      </c>
      <c r="AQ115" s="943"/>
      <c r="AR115" s="943"/>
      <c r="AS115" s="943"/>
      <c r="AT115" s="944"/>
      <c r="AU115" s="909"/>
      <c r="AV115" s="910"/>
      <c r="AW115" s="910"/>
      <c r="AX115" s="910"/>
      <c r="AY115" s="910"/>
      <c r="AZ115" s="923" t="s">
        <v>432</v>
      </c>
      <c r="BA115" s="924"/>
      <c r="BB115" s="924"/>
      <c r="BC115" s="924"/>
      <c r="BD115" s="924"/>
      <c r="BE115" s="924"/>
      <c r="BF115" s="924"/>
      <c r="BG115" s="924"/>
      <c r="BH115" s="924"/>
      <c r="BI115" s="924"/>
      <c r="BJ115" s="924"/>
      <c r="BK115" s="924"/>
      <c r="BL115" s="924"/>
      <c r="BM115" s="924"/>
      <c r="BN115" s="924"/>
      <c r="BO115" s="924"/>
      <c r="BP115" s="925"/>
      <c r="BQ115" s="926" t="s">
        <v>122</v>
      </c>
      <c r="BR115" s="927"/>
      <c r="BS115" s="927"/>
      <c r="BT115" s="927"/>
      <c r="BU115" s="927"/>
      <c r="BV115" s="927" t="s">
        <v>122</v>
      </c>
      <c r="BW115" s="927"/>
      <c r="BX115" s="927"/>
      <c r="BY115" s="927"/>
      <c r="BZ115" s="927"/>
      <c r="CA115" s="927" t="s">
        <v>122</v>
      </c>
      <c r="CB115" s="927"/>
      <c r="CC115" s="927"/>
      <c r="CD115" s="927"/>
      <c r="CE115" s="927"/>
      <c r="CF115" s="921" t="s">
        <v>122</v>
      </c>
      <c r="CG115" s="922"/>
      <c r="CH115" s="922"/>
      <c r="CI115" s="922"/>
      <c r="CJ115" s="922"/>
      <c r="CK115" s="949"/>
      <c r="CL115" s="950"/>
      <c r="CM115" s="923" t="s">
        <v>433</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122</v>
      </c>
      <c r="DH115" s="960"/>
      <c r="DI115" s="960"/>
      <c r="DJ115" s="960"/>
      <c r="DK115" s="961"/>
      <c r="DL115" s="962">
        <v>44793</v>
      </c>
      <c r="DM115" s="960"/>
      <c r="DN115" s="960"/>
      <c r="DO115" s="960"/>
      <c r="DP115" s="961"/>
      <c r="DQ115" s="962">
        <v>44793</v>
      </c>
      <c r="DR115" s="960"/>
      <c r="DS115" s="960"/>
      <c r="DT115" s="960"/>
      <c r="DU115" s="961"/>
      <c r="DV115" s="963">
        <v>0.4</v>
      </c>
      <c r="DW115" s="964"/>
      <c r="DX115" s="964"/>
      <c r="DY115" s="964"/>
      <c r="DZ115" s="965"/>
    </row>
    <row r="116" spans="1:130" s="230" customFormat="1" ht="26.25" customHeight="1" x14ac:dyDescent="0.15">
      <c r="A116" s="957"/>
      <c r="B116" s="958"/>
      <c r="C116" s="966" t="s">
        <v>434</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122</v>
      </c>
      <c r="AB116" s="960"/>
      <c r="AC116" s="960"/>
      <c r="AD116" s="960"/>
      <c r="AE116" s="961"/>
      <c r="AF116" s="962" t="s">
        <v>122</v>
      </c>
      <c r="AG116" s="960"/>
      <c r="AH116" s="960"/>
      <c r="AI116" s="960"/>
      <c r="AJ116" s="961"/>
      <c r="AK116" s="962" t="s">
        <v>122</v>
      </c>
      <c r="AL116" s="960"/>
      <c r="AM116" s="960"/>
      <c r="AN116" s="960"/>
      <c r="AO116" s="961"/>
      <c r="AP116" s="963" t="s">
        <v>122</v>
      </c>
      <c r="AQ116" s="964"/>
      <c r="AR116" s="964"/>
      <c r="AS116" s="964"/>
      <c r="AT116" s="965"/>
      <c r="AU116" s="909"/>
      <c r="AV116" s="910"/>
      <c r="AW116" s="910"/>
      <c r="AX116" s="910"/>
      <c r="AY116" s="910"/>
      <c r="AZ116" s="968" t="s">
        <v>435</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436</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122</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30" customFormat="1" ht="26.25" customHeight="1" x14ac:dyDescent="0.15">
      <c r="A117" s="913" t="s">
        <v>177</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437</v>
      </c>
      <c r="Z117" s="895"/>
      <c r="AA117" s="979">
        <v>2633688</v>
      </c>
      <c r="AB117" s="980"/>
      <c r="AC117" s="980"/>
      <c r="AD117" s="980"/>
      <c r="AE117" s="981"/>
      <c r="AF117" s="982">
        <v>2620841</v>
      </c>
      <c r="AG117" s="980"/>
      <c r="AH117" s="980"/>
      <c r="AI117" s="980"/>
      <c r="AJ117" s="981"/>
      <c r="AK117" s="982">
        <v>2824854</v>
      </c>
      <c r="AL117" s="980"/>
      <c r="AM117" s="980"/>
      <c r="AN117" s="980"/>
      <c r="AO117" s="981"/>
      <c r="AP117" s="983"/>
      <c r="AQ117" s="984"/>
      <c r="AR117" s="984"/>
      <c r="AS117" s="984"/>
      <c r="AT117" s="985"/>
      <c r="AU117" s="909"/>
      <c r="AV117" s="910"/>
      <c r="AW117" s="910"/>
      <c r="AX117" s="910"/>
      <c r="AY117" s="910"/>
      <c r="AZ117" s="975" t="s">
        <v>438</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439</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30" customFormat="1" ht="26.25" customHeight="1" x14ac:dyDescent="0.15">
      <c r="A118" s="913" t="s">
        <v>413</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410</v>
      </c>
      <c r="AB118" s="894"/>
      <c r="AC118" s="894"/>
      <c r="AD118" s="894"/>
      <c r="AE118" s="895"/>
      <c r="AF118" s="893" t="s">
        <v>411</v>
      </c>
      <c r="AG118" s="894"/>
      <c r="AH118" s="894"/>
      <c r="AI118" s="894"/>
      <c r="AJ118" s="895"/>
      <c r="AK118" s="893" t="s">
        <v>294</v>
      </c>
      <c r="AL118" s="894"/>
      <c r="AM118" s="894"/>
      <c r="AN118" s="894"/>
      <c r="AO118" s="895"/>
      <c r="AP118" s="971" t="s">
        <v>412</v>
      </c>
      <c r="AQ118" s="972"/>
      <c r="AR118" s="972"/>
      <c r="AS118" s="972"/>
      <c r="AT118" s="973"/>
      <c r="AU118" s="909"/>
      <c r="AV118" s="910"/>
      <c r="AW118" s="910"/>
      <c r="AX118" s="910"/>
      <c r="AY118" s="910"/>
      <c r="AZ118" s="974" t="s">
        <v>440</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441</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30" customFormat="1" ht="26.25" customHeight="1" x14ac:dyDescent="0.15">
      <c r="A119" s="1057" t="s">
        <v>416</v>
      </c>
      <c r="B119" s="948"/>
      <c r="C119" s="930" t="s">
        <v>417</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v>134232</v>
      </c>
      <c r="AB119" s="901"/>
      <c r="AC119" s="901"/>
      <c r="AD119" s="901"/>
      <c r="AE119" s="902"/>
      <c r="AF119" s="903">
        <v>98039</v>
      </c>
      <c r="AG119" s="901"/>
      <c r="AH119" s="901"/>
      <c r="AI119" s="901"/>
      <c r="AJ119" s="902"/>
      <c r="AK119" s="903">
        <v>100381</v>
      </c>
      <c r="AL119" s="901"/>
      <c r="AM119" s="901"/>
      <c r="AN119" s="901"/>
      <c r="AO119" s="902"/>
      <c r="AP119" s="904">
        <v>0.9</v>
      </c>
      <c r="AQ119" s="905"/>
      <c r="AR119" s="905"/>
      <c r="AS119" s="905"/>
      <c r="AT119" s="906"/>
      <c r="AU119" s="911"/>
      <c r="AV119" s="912"/>
      <c r="AW119" s="912"/>
      <c r="AX119" s="912"/>
      <c r="AY119" s="912"/>
      <c r="AZ119" s="251" t="s">
        <v>177</v>
      </c>
      <c r="BA119" s="251"/>
      <c r="BB119" s="251"/>
      <c r="BC119" s="251"/>
      <c r="BD119" s="251"/>
      <c r="BE119" s="251"/>
      <c r="BF119" s="251"/>
      <c r="BG119" s="251"/>
      <c r="BH119" s="251"/>
      <c r="BI119" s="251"/>
      <c r="BJ119" s="251"/>
      <c r="BK119" s="251"/>
      <c r="BL119" s="251"/>
      <c r="BM119" s="251"/>
      <c r="BN119" s="251"/>
      <c r="BO119" s="978" t="s">
        <v>442</v>
      </c>
      <c r="BP119" s="1006"/>
      <c r="BQ119" s="1000">
        <v>29595813</v>
      </c>
      <c r="BR119" s="1001"/>
      <c r="BS119" s="1001"/>
      <c r="BT119" s="1001"/>
      <c r="BU119" s="1001"/>
      <c r="BV119" s="1001">
        <v>28329160</v>
      </c>
      <c r="BW119" s="1001"/>
      <c r="BX119" s="1001"/>
      <c r="BY119" s="1001"/>
      <c r="BZ119" s="1001"/>
      <c r="CA119" s="1001">
        <v>26739999</v>
      </c>
      <c r="CB119" s="1001"/>
      <c r="CC119" s="1001"/>
      <c r="CD119" s="1001"/>
      <c r="CE119" s="1001"/>
      <c r="CF119" s="1002"/>
      <c r="CG119" s="1003"/>
      <c r="CH119" s="1003"/>
      <c r="CI119" s="1003"/>
      <c r="CJ119" s="1004"/>
      <c r="CK119" s="951"/>
      <c r="CL119" s="952"/>
      <c r="CM119" s="974" t="s">
        <v>443</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122</v>
      </c>
      <c r="DH119" s="987"/>
      <c r="DI119" s="987"/>
      <c r="DJ119" s="987"/>
      <c r="DK119" s="988"/>
      <c r="DL119" s="986" t="s">
        <v>122</v>
      </c>
      <c r="DM119" s="987"/>
      <c r="DN119" s="987"/>
      <c r="DO119" s="987"/>
      <c r="DP119" s="988"/>
      <c r="DQ119" s="986" t="s">
        <v>122</v>
      </c>
      <c r="DR119" s="987"/>
      <c r="DS119" s="987"/>
      <c r="DT119" s="987"/>
      <c r="DU119" s="988"/>
      <c r="DV119" s="989" t="s">
        <v>122</v>
      </c>
      <c r="DW119" s="990"/>
      <c r="DX119" s="990"/>
      <c r="DY119" s="990"/>
      <c r="DZ119" s="991"/>
    </row>
    <row r="120" spans="1:130" s="230" customFormat="1" ht="26.25" customHeight="1" x14ac:dyDescent="0.15">
      <c r="A120" s="1058"/>
      <c r="B120" s="950"/>
      <c r="C120" s="923" t="s">
        <v>420</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444</v>
      </c>
      <c r="AV120" s="993"/>
      <c r="AW120" s="993"/>
      <c r="AX120" s="993"/>
      <c r="AY120" s="994"/>
      <c r="AZ120" s="930" t="s">
        <v>445</v>
      </c>
      <c r="BA120" s="898"/>
      <c r="BB120" s="898"/>
      <c r="BC120" s="898"/>
      <c r="BD120" s="898"/>
      <c r="BE120" s="898"/>
      <c r="BF120" s="898"/>
      <c r="BG120" s="898"/>
      <c r="BH120" s="898"/>
      <c r="BI120" s="898"/>
      <c r="BJ120" s="898"/>
      <c r="BK120" s="898"/>
      <c r="BL120" s="898"/>
      <c r="BM120" s="898"/>
      <c r="BN120" s="898"/>
      <c r="BO120" s="898"/>
      <c r="BP120" s="899"/>
      <c r="BQ120" s="931">
        <v>7147924</v>
      </c>
      <c r="BR120" s="932"/>
      <c r="BS120" s="932"/>
      <c r="BT120" s="932"/>
      <c r="BU120" s="932"/>
      <c r="BV120" s="932">
        <v>8164093</v>
      </c>
      <c r="BW120" s="932"/>
      <c r="BX120" s="932"/>
      <c r="BY120" s="932"/>
      <c r="BZ120" s="932"/>
      <c r="CA120" s="932">
        <v>8777430</v>
      </c>
      <c r="CB120" s="932"/>
      <c r="CC120" s="932"/>
      <c r="CD120" s="932"/>
      <c r="CE120" s="932"/>
      <c r="CF120" s="945">
        <v>80.2</v>
      </c>
      <c r="CG120" s="946"/>
      <c r="CH120" s="946"/>
      <c r="CI120" s="946"/>
      <c r="CJ120" s="946"/>
      <c r="CK120" s="1007" t="s">
        <v>446</v>
      </c>
      <c r="CL120" s="1008"/>
      <c r="CM120" s="1008"/>
      <c r="CN120" s="1008"/>
      <c r="CO120" s="1009"/>
      <c r="CP120" s="1015" t="s">
        <v>395</v>
      </c>
      <c r="CQ120" s="1016"/>
      <c r="CR120" s="1016"/>
      <c r="CS120" s="1016"/>
      <c r="CT120" s="1016"/>
      <c r="CU120" s="1016"/>
      <c r="CV120" s="1016"/>
      <c r="CW120" s="1016"/>
      <c r="CX120" s="1016"/>
      <c r="CY120" s="1016"/>
      <c r="CZ120" s="1016"/>
      <c r="DA120" s="1016"/>
      <c r="DB120" s="1016"/>
      <c r="DC120" s="1016"/>
      <c r="DD120" s="1016"/>
      <c r="DE120" s="1016"/>
      <c r="DF120" s="1017"/>
      <c r="DG120" s="931">
        <v>4487978</v>
      </c>
      <c r="DH120" s="932"/>
      <c r="DI120" s="932"/>
      <c r="DJ120" s="932"/>
      <c r="DK120" s="932"/>
      <c r="DL120" s="932">
        <v>3826860</v>
      </c>
      <c r="DM120" s="932"/>
      <c r="DN120" s="932"/>
      <c r="DO120" s="932"/>
      <c r="DP120" s="932"/>
      <c r="DQ120" s="932">
        <v>3400699</v>
      </c>
      <c r="DR120" s="932"/>
      <c r="DS120" s="932"/>
      <c r="DT120" s="932"/>
      <c r="DU120" s="932"/>
      <c r="DV120" s="933">
        <v>31.1</v>
      </c>
      <c r="DW120" s="933"/>
      <c r="DX120" s="933"/>
      <c r="DY120" s="933"/>
      <c r="DZ120" s="934"/>
    </row>
    <row r="121" spans="1:130" s="230" customFormat="1" ht="26.25" customHeight="1" x14ac:dyDescent="0.15">
      <c r="A121" s="1058"/>
      <c r="B121" s="950"/>
      <c r="C121" s="975" t="s">
        <v>447</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122</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448</v>
      </c>
      <c r="BA121" s="924"/>
      <c r="BB121" s="924"/>
      <c r="BC121" s="924"/>
      <c r="BD121" s="924"/>
      <c r="BE121" s="924"/>
      <c r="BF121" s="924"/>
      <c r="BG121" s="924"/>
      <c r="BH121" s="924"/>
      <c r="BI121" s="924"/>
      <c r="BJ121" s="924"/>
      <c r="BK121" s="924"/>
      <c r="BL121" s="924"/>
      <c r="BM121" s="924"/>
      <c r="BN121" s="924"/>
      <c r="BO121" s="924"/>
      <c r="BP121" s="925"/>
      <c r="BQ121" s="926">
        <v>2862012</v>
      </c>
      <c r="BR121" s="927"/>
      <c r="BS121" s="927"/>
      <c r="BT121" s="927"/>
      <c r="BU121" s="927"/>
      <c r="BV121" s="927">
        <v>2708692</v>
      </c>
      <c r="BW121" s="927"/>
      <c r="BX121" s="927"/>
      <c r="BY121" s="927"/>
      <c r="BZ121" s="927"/>
      <c r="CA121" s="927">
        <v>2601449</v>
      </c>
      <c r="CB121" s="927"/>
      <c r="CC121" s="927"/>
      <c r="CD121" s="927"/>
      <c r="CE121" s="927"/>
      <c r="CF121" s="921">
        <v>23.8</v>
      </c>
      <c r="CG121" s="922"/>
      <c r="CH121" s="922"/>
      <c r="CI121" s="922"/>
      <c r="CJ121" s="922"/>
      <c r="CK121" s="1010"/>
      <c r="CL121" s="1011"/>
      <c r="CM121" s="1011"/>
      <c r="CN121" s="1011"/>
      <c r="CO121" s="1012"/>
      <c r="CP121" s="1020" t="s">
        <v>392</v>
      </c>
      <c r="CQ121" s="1021"/>
      <c r="CR121" s="1021"/>
      <c r="CS121" s="1021"/>
      <c r="CT121" s="1021"/>
      <c r="CU121" s="1021"/>
      <c r="CV121" s="1021"/>
      <c r="CW121" s="1021"/>
      <c r="CX121" s="1021"/>
      <c r="CY121" s="1021"/>
      <c r="CZ121" s="1021"/>
      <c r="DA121" s="1021"/>
      <c r="DB121" s="1021"/>
      <c r="DC121" s="1021"/>
      <c r="DD121" s="1021"/>
      <c r="DE121" s="1021"/>
      <c r="DF121" s="1022"/>
      <c r="DG121" s="926">
        <v>202547</v>
      </c>
      <c r="DH121" s="927"/>
      <c r="DI121" s="927"/>
      <c r="DJ121" s="927"/>
      <c r="DK121" s="927"/>
      <c r="DL121" s="927">
        <v>197312</v>
      </c>
      <c r="DM121" s="927"/>
      <c r="DN121" s="927"/>
      <c r="DO121" s="927"/>
      <c r="DP121" s="927"/>
      <c r="DQ121" s="927">
        <v>182788</v>
      </c>
      <c r="DR121" s="927"/>
      <c r="DS121" s="927"/>
      <c r="DT121" s="927"/>
      <c r="DU121" s="927"/>
      <c r="DV121" s="928">
        <v>1.7</v>
      </c>
      <c r="DW121" s="928"/>
      <c r="DX121" s="928"/>
      <c r="DY121" s="928"/>
      <c r="DZ121" s="929"/>
    </row>
    <row r="122" spans="1:130" s="230" customFormat="1" ht="26.25" customHeight="1" x14ac:dyDescent="0.15">
      <c r="A122" s="1058"/>
      <c r="B122" s="950"/>
      <c r="C122" s="923" t="s">
        <v>430</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449</v>
      </c>
      <c r="BA122" s="966"/>
      <c r="BB122" s="966"/>
      <c r="BC122" s="966"/>
      <c r="BD122" s="966"/>
      <c r="BE122" s="966"/>
      <c r="BF122" s="966"/>
      <c r="BG122" s="966"/>
      <c r="BH122" s="966"/>
      <c r="BI122" s="966"/>
      <c r="BJ122" s="966"/>
      <c r="BK122" s="966"/>
      <c r="BL122" s="966"/>
      <c r="BM122" s="966"/>
      <c r="BN122" s="966"/>
      <c r="BO122" s="966"/>
      <c r="BP122" s="967"/>
      <c r="BQ122" s="1000">
        <v>18788880</v>
      </c>
      <c r="BR122" s="1001"/>
      <c r="BS122" s="1001"/>
      <c r="BT122" s="1001"/>
      <c r="BU122" s="1001"/>
      <c r="BV122" s="1001">
        <v>18315571</v>
      </c>
      <c r="BW122" s="1001"/>
      <c r="BX122" s="1001"/>
      <c r="BY122" s="1001"/>
      <c r="BZ122" s="1001"/>
      <c r="CA122" s="1001">
        <v>17823410</v>
      </c>
      <c r="CB122" s="1001"/>
      <c r="CC122" s="1001"/>
      <c r="CD122" s="1001"/>
      <c r="CE122" s="1001"/>
      <c r="CF122" s="1018">
        <v>162.80000000000001</v>
      </c>
      <c r="CG122" s="1019"/>
      <c r="CH122" s="1019"/>
      <c r="CI122" s="1019"/>
      <c r="CJ122" s="1019"/>
      <c r="CK122" s="1010"/>
      <c r="CL122" s="1011"/>
      <c r="CM122" s="1011"/>
      <c r="CN122" s="1011"/>
      <c r="CO122" s="1012"/>
      <c r="CP122" s="1020" t="s">
        <v>394</v>
      </c>
      <c r="CQ122" s="1021"/>
      <c r="CR122" s="1021"/>
      <c r="CS122" s="1021"/>
      <c r="CT122" s="1021"/>
      <c r="CU122" s="1021"/>
      <c r="CV122" s="1021"/>
      <c r="CW122" s="1021"/>
      <c r="CX122" s="1021"/>
      <c r="CY122" s="1021"/>
      <c r="CZ122" s="1021"/>
      <c r="DA122" s="1021"/>
      <c r="DB122" s="1021"/>
      <c r="DC122" s="1021"/>
      <c r="DD122" s="1021"/>
      <c r="DE122" s="1021"/>
      <c r="DF122" s="1022"/>
      <c r="DG122" s="926" t="s">
        <v>122</v>
      </c>
      <c r="DH122" s="927"/>
      <c r="DI122" s="927"/>
      <c r="DJ122" s="927"/>
      <c r="DK122" s="927"/>
      <c r="DL122" s="927" t="s">
        <v>122</v>
      </c>
      <c r="DM122" s="927"/>
      <c r="DN122" s="927"/>
      <c r="DO122" s="927"/>
      <c r="DP122" s="927"/>
      <c r="DQ122" s="927" t="s">
        <v>122</v>
      </c>
      <c r="DR122" s="927"/>
      <c r="DS122" s="927"/>
      <c r="DT122" s="927"/>
      <c r="DU122" s="927"/>
      <c r="DV122" s="928" t="s">
        <v>122</v>
      </c>
      <c r="DW122" s="928"/>
      <c r="DX122" s="928"/>
      <c r="DY122" s="928"/>
      <c r="DZ122" s="929"/>
    </row>
    <row r="123" spans="1:130" s="230" customFormat="1" ht="26.25" customHeight="1" x14ac:dyDescent="0.15">
      <c r="A123" s="1058"/>
      <c r="B123" s="950"/>
      <c r="C123" s="923" t="s">
        <v>436</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122</v>
      </c>
      <c r="AB123" s="960"/>
      <c r="AC123" s="960"/>
      <c r="AD123" s="960"/>
      <c r="AE123" s="961"/>
      <c r="AF123" s="962" t="s">
        <v>122</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51" t="s">
        <v>177</v>
      </c>
      <c r="BA123" s="251"/>
      <c r="BB123" s="251"/>
      <c r="BC123" s="251"/>
      <c r="BD123" s="251"/>
      <c r="BE123" s="251"/>
      <c r="BF123" s="251"/>
      <c r="BG123" s="251"/>
      <c r="BH123" s="251"/>
      <c r="BI123" s="251"/>
      <c r="BJ123" s="251"/>
      <c r="BK123" s="251"/>
      <c r="BL123" s="251"/>
      <c r="BM123" s="251"/>
      <c r="BN123" s="251"/>
      <c r="BO123" s="978" t="s">
        <v>450</v>
      </c>
      <c r="BP123" s="1006"/>
      <c r="BQ123" s="1064">
        <v>28798816</v>
      </c>
      <c r="BR123" s="1065"/>
      <c r="BS123" s="1065"/>
      <c r="BT123" s="1065"/>
      <c r="BU123" s="1065"/>
      <c r="BV123" s="1065">
        <v>29188356</v>
      </c>
      <c r="BW123" s="1065"/>
      <c r="BX123" s="1065"/>
      <c r="BY123" s="1065"/>
      <c r="BZ123" s="1065"/>
      <c r="CA123" s="1065">
        <v>29202289</v>
      </c>
      <c r="CB123" s="1065"/>
      <c r="CC123" s="1065"/>
      <c r="CD123" s="1065"/>
      <c r="CE123" s="1065"/>
      <c r="CF123" s="1002"/>
      <c r="CG123" s="1003"/>
      <c r="CH123" s="1003"/>
      <c r="CI123" s="1003"/>
      <c r="CJ123" s="1004"/>
      <c r="CK123" s="1010"/>
      <c r="CL123" s="1011"/>
      <c r="CM123" s="1011"/>
      <c r="CN123" s="1011"/>
      <c r="CO123" s="1012"/>
      <c r="CP123" s="1020"/>
      <c r="CQ123" s="1021"/>
      <c r="CR123" s="1021"/>
      <c r="CS123" s="1021"/>
      <c r="CT123" s="1021"/>
      <c r="CU123" s="1021"/>
      <c r="CV123" s="1021"/>
      <c r="CW123" s="1021"/>
      <c r="CX123" s="1021"/>
      <c r="CY123" s="1021"/>
      <c r="CZ123" s="1021"/>
      <c r="DA123" s="1021"/>
      <c r="DB123" s="1021"/>
      <c r="DC123" s="1021"/>
      <c r="DD123" s="1021"/>
      <c r="DE123" s="1021"/>
      <c r="DF123" s="1022"/>
      <c r="DG123" s="959"/>
      <c r="DH123" s="960"/>
      <c r="DI123" s="960"/>
      <c r="DJ123" s="960"/>
      <c r="DK123" s="961"/>
      <c r="DL123" s="962"/>
      <c r="DM123" s="960"/>
      <c r="DN123" s="960"/>
      <c r="DO123" s="960"/>
      <c r="DP123" s="961"/>
      <c r="DQ123" s="962"/>
      <c r="DR123" s="960"/>
      <c r="DS123" s="960"/>
      <c r="DT123" s="960"/>
      <c r="DU123" s="961"/>
      <c r="DV123" s="963"/>
      <c r="DW123" s="964"/>
      <c r="DX123" s="964"/>
      <c r="DY123" s="964"/>
      <c r="DZ123" s="965"/>
    </row>
    <row r="124" spans="1:130" s="230" customFormat="1" ht="26.25" customHeight="1" thickBot="1" x14ac:dyDescent="0.2">
      <c r="A124" s="1058"/>
      <c r="B124" s="950"/>
      <c r="C124" s="923" t="s">
        <v>439</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0" t="s">
        <v>451</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7.6</v>
      </c>
      <c r="BR124" s="1028"/>
      <c r="BS124" s="1028"/>
      <c r="BT124" s="1028"/>
      <c r="BU124" s="1028"/>
      <c r="BV124" s="1028" t="s">
        <v>122</v>
      </c>
      <c r="BW124" s="1028"/>
      <c r="BX124" s="1028"/>
      <c r="BY124" s="1028"/>
      <c r="BZ124" s="1028"/>
      <c r="CA124" s="1028" t="s">
        <v>122</v>
      </c>
      <c r="CB124" s="1028"/>
      <c r="CC124" s="1028"/>
      <c r="CD124" s="1028"/>
      <c r="CE124" s="1028"/>
      <c r="CF124" s="1029"/>
      <c r="CG124" s="1030"/>
      <c r="CH124" s="1030"/>
      <c r="CI124" s="1030"/>
      <c r="CJ124" s="1031"/>
      <c r="CK124" s="1013"/>
      <c r="CL124" s="1013"/>
      <c r="CM124" s="1013"/>
      <c r="CN124" s="1013"/>
      <c r="CO124" s="1014"/>
      <c r="CP124" s="1020" t="s">
        <v>452</v>
      </c>
      <c r="CQ124" s="1021"/>
      <c r="CR124" s="1021"/>
      <c r="CS124" s="1021"/>
      <c r="CT124" s="1021"/>
      <c r="CU124" s="1021"/>
      <c r="CV124" s="1021"/>
      <c r="CW124" s="1021"/>
      <c r="CX124" s="1021"/>
      <c r="CY124" s="1021"/>
      <c r="CZ124" s="1021"/>
      <c r="DA124" s="1021"/>
      <c r="DB124" s="1021"/>
      <c r="DC124" s="1021"/>
      <c r="DD124" s="1021"/>
      <c r="DE124" s="1021"/>
      <c r="DF124" s="1022"/>
      <c r="DG124" s="1005" t="s">
        <v>122</v>
      </c>
      <c r="DH124" s="987"/>
      <c r="DI124" s="987"/>
      <c r="DJ124" s="987"/>
      <c r="DK124" s="988"/>
      <c r="DL124" s="986" t="s">
        <v>122</v>
      </c>
      <c r="DM124" s="987"/>
      <c r="DN124" s="987"/>
      <c r="DO124" s="987"/>
      <c r="DP124" s="988"/>
      <c r="DQ124" s="986" t="s">
        <v>122</v>
      </c>
      <c r="DR124" s="987"/>
      <c r="DS124" s="987"/>
      <c r="DT124" s="987"/>
      <c r="DU124" s="988"/>
      <c r="DV124" s="989" t="s">
        <v>122</v>
      </c>
      <c r="DW124" s="990"/>
      <c r="DX124" s="990"/>
      <c r="DY124" s="990"/>
      <c r="DZ124" s="991"/>
    </row>
    <row r="125" spans="1:130" s="230" customFormat="1" ht="26.25" customHeight="1" x14ac:dyDescent="0.15">
      <c r="A125" s="1058"/>
      <c r="B125" s="950"/>
      <c r="C125" s="923" t="s">
        <v>441</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3" t="s">
        <v>453</v>
      </c>
      <c r="CL125" s="1008"/>
      <c r="CM125" s="1008"/>
      <c r="CN125" s="1008"/>
      <c r="CO125" s="1009"/>
      <c r="CP125" s="930" t="s">
        <v>454</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30" customFormat="1" ht="26.25" customHeight="1" thickBot="1" x14ac:dyDescent="0.2">
      <c r="A126" s="1058"/>
      <c r="B126" s="950"/>
      <c r="C126" s="923" t="s">
        <v>443</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122</v>
      </c>
      <c r="AB126" s="960"/>
      <c r="AC126" s="960"/>
      <c r="AD126" s="960"/>
      <c r="AE126" s="961"/>
      <c r="AF126" s="962" t="s">
        <v>122</v>
      </c>
      <c r="AG126" s="960"/>
      <c r="AH126" s="960"/>
      <c r="AI126" s="960"/>
      <c r="AJ126" s="961"/>
      <c r="AK126" s="962" t="s">
        <v>122</v>
      </c>
      <c r="AL126" s="960"/>
      <c r="AM126" s="960"/>
      <c r="AN126" s="960"/>
      <c r="AO126" s="961"/>
      <c r="AP126" s="963" t="s">
        <v>122</v>
      </c>
      <c r="AQ126" s="964"/>
      <c r="AR126" s="964"/>
      <c r="AS126" s="964"/>
      <c r="AT126" s="965"/>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4"/>
      <c r="CL126" s="1011"/>
      <c r="CM126" s="1011"/>
      <c r="CN126" s="1011"/>
      <c r="CO126" s="1012"/>
      <c r="CP126" s="923" t="s">
        <v>455</v>
      </c>
      <c r="CQ126" s="924"/>
      <c r="CR126" s="924"/>
      <c r="CS126" s="924"/>
      <c r="CT126" s="924"/>
      <c r="CU126" s="924"/>
      <c r="CV126" s="924"/>
      <c r="CW126" s="924"/>
      <c r="CX126" s="924"/>
      <c r="CY126" s="924"/>
      <c r="CZ126" s="924"/>
      <c r="DA126" s="924"/>
      <c r="DB126" s="924"/>
      <c r="DC126" s="924"/>
      <c r="DD126" s="924"/>
      <c r="DE126" s="924"/>
      <c r="DF126" s="925"/>
      <c r="DG126" s="926" t="s">
        <v>122</v>
      </c>
      <c r="DH126" s="927"/>
      <c r="DI126" s="927"/>
      <c r="DJ126" s="927"/>
      <c r="DK126" s="927"/>
      <c r="DL126" s="927" t="s">
        <v>122</v>
      </c>
      <c r="DM126" s="927"/>
      <c r="DN126" s="927"/>
      <c r="DO126" s="927"/>
      <c r="DP126" s="927"/>
      <c r="DQ126" s="927" t="s">
        <v>122</v>
      </c>
      <c r="DR126" s="927"/>
      <c r="DS126" s="927"/>
      <c r="DT126" s="927"/>
      <c r="DU126" s="927"/>
      <c r="DV126" s="928" t="s">
        <v>122</v>
      </c>
      <c r="DW126" s="928"/>
      <c r="DX126" s="928"/>
      <c r="DY126" s="928"/>
      <c r="DZ126" s="929"/>
    </row>
    <row r="127" spans="1:130" s="230" customFormat="1" ht="26.25" customHeight="1" x14ac:dyDescent="0.15">
      <c r="A127" s="1059"/>
      <c r="B127" s="952"/>
      <c r="C127" s="974" t="s">
        <v>456</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122</v>
      </c>
      <c r="AB127" s="960"/>
      <c r="AC127" s="960"/>
      <c r="AD127" s="960"/>
      <c r="AE127" s="961"/>
      <c r="AF127" s="962" t="s">
        <v>122</v>
      </c>
      <c r="AG127" s="960"/>
      <c r="AH127" s="960"/>
      <c r="AI127" s="960"/>
      <c r="AJ127" s="961"/>
      <c r="AK127" s="962" t="s">
        <v>122</v>
      </c>
      <c r="AL127" s="960"/>
      <c r="AM127" s="960"/>
      <c r="AN127" s="960"/>
      <c r="AO127" s="961"/>
      <c r="AP127" s="963" t="s">
        <v>122</v>
      </c>
      <c r="AQ127" s="964"/>
      <c r="AR127" s="964"/>
      <c r="AS127" s="964"/>
      <c r="AT127" s="965"/>
      <c r="AU127" s="232"/>
      <c r="AV127" s="232"/>
      <c r="AW127" s="232"/>
      <c r="AX127" s="1032" t="s">
        <v>457</v>
      </c>
      <c r="AY127" s="1033"/>
      <c r="AZ127" s="1033"/>
      <c r="BA127" s="1033"/>
      <c r="BB127" s="1033"/>
      <c r="BC127" s="1033"/>
      <c r="BD127" s="1033"/>
      <c r="BE127" s="1034"/>
      <c r="BF127" s="1035" t="s">
        <v>458</v>
      </c>
      <c r="BG127" s="1033"/>
      <c r="BH127" s="1033"/>
      <c r="BI127" s="1033"/>
      <c r="BJ127" s="1033"/>
      <c r="BK127" s="1033"/>
      <c r="BL127" s="1034"/>
      <c r="BM127" s="1035" t="s">
        <v>459</v>
      </c>
      <c r="BN127" s="1033"/>
      <c r="BO127" s="1033"/>
      <c r="BP127" s="1033"/>
      <c r="BQ127" s="1033"/>
      <c r="BR127" s="1033"/>
      <c r="BS127" s="1034"/>
      <c r="BT127" s="1035" t="s">
        <v>460</v>
      </c>
      <c r="BU127" s="1033"/>
      <c r="BV127" s="1033"/>
      <c r="BW127" s="1033"/>
      <c r="BX127" s="1033"/>
      <c r="BY127" s="1033"/>
      <c r="BZ127" s="1056"/>
      <c r="CA127" s="232"/>
      <c r="CB127" s="232"/>
      <c r="CC127" s="232"/>
      <c r="CD127" s="255"/>
      <c r="CE127" s="255"/>
      <c r="CF127" s="255"/>
      <c r="CG127" s="232"/>
      <c r="CH127" s="232"/>
      <c r="CI127" s="232"/>
      <c r="CJ127" s="254"/>
      <c r="CK127" s="1024"/>
      <c r="CL127" s="1011"/>
      <c r="CM127" s="1011"/>
      <c r="CN127" s="1011"/>
      <c r="CO127" s="1012"/>
      <c r="CP127" s="923" t="s">
        <v>461</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30" customFormat="1" ht="26.25" customHeight="1" thickBot="1" x14ac:dyDescent="0.2">
      <c r="A128" s="1042" t="s">
        <v>462</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463</v>
      </c>
      <c r="X128" s="1044"/>
      <c r="Y128" s="1044"/>
      <c r="Z128" s="1045"/>
      <c r="AA128" s="1046">
        <v>269447</v>
      </c>
      <c r="AB128" s="1047"/>
      <c r="AC128" s="1047"/>
      <c r="AD128" s="1047"/>
      <c r="AE128" s="1048"/>
      <c r="AF128" s="1049">
        <v>298909</v>
      </c>
      <c r="AG128" s="1047"/>
      <c r="AH128" s="1047"/>
      <c r="AI128" s="1047"/>
      <c r="AJ128" s="1048"/>
      <c r="AK128" s="1049">
        <v>278555</v>
      </c>
      <c r="AL128" s="1047"/>
      <c r="AM128" s="1047"/>
      <c r="AN128" s="1047"/>
      <c r="AO128" s="1048"/>
      <c r="AP128" s="1050"/>
      <c r="AQ128" s="1051"/>
      <c r="AR128" s="1051"/>
      <c r="AS128" s="1051"/>
      <c r="AT128" s="1052"/>
      <c r="AU128" s="232"/>
      <c r="AV128" s="232"/>
      <c r="AW128" s="232"/>
      <c r="AX128" s="897" t="s">
        <v>464</v>
      </c>
      <c r="AY128" s="898"/>
      <c r="AZ128" s="898"/>
      <c r="BA128" s="898"/>
      <c r="BB128" s="898"/>
      <c r="BC128" s="898"/>
      <c r="BD128" s="898"/>
      <c r="BE128" s="899"/>
      <c r="BF128" s="1053" t="s">
        <v>122</v>
      </c>
      <c r="BG128" s="1054"/>
      <c r="BH128" s="1054"/>
      <c r="BI128" s="1054"/>
      <c r="BJ128" s="1054"/>
      <c r="BK128" s="1054"/>
      <c r="BL128" s="1055"/>
      <c r="BM128" s="1053">
        <v>13.01</v>
      </c>
      <c r="BN128" s="1054"/>
      <c r="BO128" s="1054"/>
      <c r="BP128" s="1054"/>
      <c r="BQ128" s="1054"/>
      <c r="BR128" s="1054"/>
      <c r="BS128" s="1055"/>
      <c r="BT128" s="1053">
        <v>20</v>
      </c>
      <c r="BU128" s="1054"/>
      <c r="BV128" s="1054"/>
      <c r="BW128" s="1054"/>
      <c r="BX128" s="1054"/>
      <c r="BY128" s="1054"/>
      <c r="BZ128" s="1077"/>
      <c r="CA128" s="255"/>
      <c r="CB128" s="255"/>
      <c r="CC128" s="255"/>
      <c r="CD128" s="255"/>
      <c r="CE128" s="255"/>
      <c r="CF128" s="255"/>
      <c r="CG128" s="232"/>
      <c r="CH128" s="232"/>
      <c r="CI128" s="232"/>
      <c r="CJ128" s="254"/>
      <c r="CK128" s="1025"/>
      <c r="CL128" s="1026"/>
      <c r="CM128" s="1026"/>
      <c r="CN128" s="1026"/>
      <c r="CO128" s="1027"/>
      <c r="CP128" s="1036" t="s">
        <v>465</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30" customFormat="1" ht="26.25" customHeight="1" x14ac:dyDescent="0.15">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466</v>
      </c>
      <c r="X129" s="1072"/>
      <c r="Y129" s="1072"/>
      <c r="Z129" s="1073"/>
      <c r="AA129" s="959">
        <v>11975093</v>
      </c>
      <c r="AB129" s="960"/>
      <c r="AC129" s="960"/>
      <c r="AD129" s="960"/>
      <c r="AE129" s="961"/>
      <c r="AF129" s="962">
        <v>12022222</v>
      </c>
      <c r="AG129" s="960"/>
      <c r="AH129" s="960"/>
      <c r="AI129" s="960"/>
      <c r="AJ129" s="961"/>
      <c r="AK129" s="962">
        <v>12449809</v>
      </c>
      <c r="AL129" s="960"/>
      <c r="AM129" s="960"/>
      <c r="AN129" s="960"/>
      <c r="AO129" s="961"/>
      <c r="AP129" s="1074"/>
      <c r="AQ129" s="1075"/>
      <c r="AR129" s="1075"/>
      <c r="AS129" s="1075"/>
      <c r="AT129" s="1076"/>
      <c r="AU129" s="233"/>
      <c r="AV129" s="233"/>
      <c r="AW129" s="233"/>
      <c r="AX129" s="1066" t="s">
        <v>467</v>
      </c>
      <c r="AY129" s="924"/>
      <c r="AZ129" s="924"/>
      <c r="BA129" s="924"/>
      <c r="BB129" s="924"/>
      <c r="BC129" s="924"/>
      <c r="BD129" s="924"/>
      <c r="BE129" s="925"/>
      <c r="BF129" s="1067" t="s">
        <v>122</v>
      </c>
      <c r="BG129" s="1068"/>
      <c r="BH129" s="1068"/>
      <c r="BI129" s="1068"/>
      <c r="BJ129" s="1068"/>
      <c r="BK129" s="1068"/>
      <c r="BL129" s="1069"/>
      <c r="BM129" s="1067">
        <v>18.010000000000002</v>
      </c>
      <c r="BN129" s="1068"/>
      <c r="BO129" s="1068"/>
      <c r="BP129" s="1068"/>
      <c r="BQ129" s="1068"/>
      <c r="BR129" s="1068"/>
      <c r="BS129" s="1069"/>
      <c r="BT129" s="1067">
        <v>30</v>
      </c>
      <c r="BU129" s="1068"/>
      <c r="BV129" s="1068"/>
      <c r="BW129" s="1068"/>
      <c r="BX129" s="1068"/>
      <c r="BY129" s="1068"/>
      <c r="BZ129" s="1070"/>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5" t="s">
        <v>468</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469</v>
      </c>
      <c r="X130" s="1072"/>
      <c r="Y130" s="1072"/>
      <c r="Z130" s="1073"/>
      <c r="AA130" s="959">
        <v>1530892</v>
      </c>
      <c r="AB130" s="960"/>
      <c r="AC130" s="960"/>
      <c r="AD130" s="960"/>
      <c r="AE130" s="961"/>
      <c r="AF130" s="962">
        <v>1532653</v>
      </c>
      <c r="AG130" s="960"/>
      <c r="AH130" s="960"/>
      <c r="AI130" s="960"/>
      <c r="AJ130" s="961"/>
      <c r="AK130" s="962">
        <v>1502988</v>
      </c>
      <c r="AL130" s="960"/>
      <c r="AM130" s="960"/>
      <c r="AN130" s="960"/>
      <c r="AO130" s="961"/>
      <c r="AP130" s="1074"/>
      <c r="AQ130" s="1075"/>
      <c r="AR130" s="1075"/>
      <c r="AS130" s="1075"/>
      <c r="AT130" s="1076"/>
      <c r="AU130" s="233"/>
      <c r="AV130" s="233"/>
      <c r="AW130" s="233"/>
      <c r="AX130" s="1066" t="s">
        <v>470</v>
      </c>
      <c r="AY130" s="924"/>
      <c r="AZ130" s="924"/>
      <c r="BA130" s="924"/>
      <c r="BB130" s="924"/>
      <c r="BC130" s="924"/>
      <c r="BD130" s="924"/>
      <c r="BE130" s="925"/>
      <c r="BF130" s="1102">
        <v>8.3000000000000007</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471</v>
      </c>
      <c r="X131" s="1109"/>
      <c r="Y131" s="1109"/>
      <c r="Z131" s="1110"/>
      <c r="AA131" s="1005">
        <v>10444201</v>
      </c>
      <c r="AB131" s="987"/>
      <c r="AC131" s="987"/>
      <c r="AD131" s="987"/>
      <c r="AE131" s="988"/>
      <c r="AF131" s="986">
        <v>10489569</v>
      </c>
      <c r="AG131" s="987"/>
      <c r="AH131" s="987"/>
      <c r="AI131" s="987"/>
      <c r="AJ131" s="988"/>
      <c r="AK131" s="986">
        <v>10946821</v>
      </c>
      <c r="AL131" s="987"/>
      <c r="AM131" s="987"/>
      <c r="AN131" s="987"/>
      <c r="AO131" s="988"/>
      <c r="AP131" s="1111"/>
      <c r="AQ131" s="1112"/>
      <c r="AR131" s="1112"/>
      <c r="AS131" s="1112"/>
      <c r="AT131" s="1113"/>
      <c r="AU131" s="233"/>
      <c r="AV131" s="233"/>
      <c r="AW131" s="233"/>
      <c r="AX131" s="1084" t="s">
        <v>472</v>
      </c>
      <c r="AY131" s="726"/>
      <c r="AZ131" s="726"/>
      <c r="BA131" s="726"/>
      <c r="BB131" s="726"/>
      <c r="BC131" s="726"/>
      <c r="BD131" s="726"/>
      <c r="BE131" s="1037"/>
      <c r="BF131" s="1085" t="s">
        <v>122</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1" t="s">
        <v>473</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474</v>
      </c>
      <c r="W132" s="1095"/>
      <c r="X132" s="1095"/>
      <c r="Y132" s="1095"/>
      <c r="Z132" s="1096"/>
      <c r="AA132" s="1097">
        <v>7.9790593840000001</v>
      </c>
      <c r="AB132" s="1098"/>
      <c r="AC132" s="1098"/>
      <c r="AD132" s="1098"/>
      <c r="AE132" s="1099"/>
      <c r="AF132" s="1100">
        <v>7.5244178289999999</v>
      </c>
      <c r="AG132" s="1098"/>
      <c r="AH132" s="1098"/>
      <c r="AI132" s="1098"/>
      <c r="AJ132" s="1099"/>
      <c r="AK132" s="1100">
        <v>9.5307212929999992</v>
      </c>
      <c r="AL132" s="1098"/>
      <c r="AM132" s="1098"/>
      <c r="AN132" s="1098"/>
      <c r="AO132" s="1099"/>
      <c r="AP132" s="1002"/>
      <c r="AQ132" s="1003"/>
      <c r="AR132" s="1003"/>
      <c r="AS132" s="1003"/>
      <c r="AT132" s="1101"/>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475</v>
      </c>
      <c r="W133" s="1078"/>
      <c r="X133" s="1078"/>
      <c r="Y133" s="1078"/>
      <c r="Z133" s="1079"/>
      <c r="AA133" s="1080">
        <v>7.5</v>
      </c>
      <c r="AB133" s="1081"/>
      <c r="AC133" s="1081"/>
      <c r="AD133" s="1081"/>
      <c r="AE133" s="1082"/>
      <c r="AF133" s="1080">
        <v>7.8</v>
      </c>
      <c r="AG133" s="1081"/>
      <c r="AH133" s="1081"/>
      <c r="AI133" s="1081"/>
      <c r="AJ133" s="1082"/>
      <c r="AK133" s="1080">
        <v>8.3000000000000007</v>
      </c>
      <c r="AL133" s="1081"/>
      <c r="AM133" s="1081"/>
      <c r="AN133" s="1081"/>
      <c r="AO133" s="1082"/>
      <c r="AP133" s="1029"/>
      <c r="AQ133" s="1030"/>
      <c r="AR133" s="1030"/>
      <c r="AS133" s="1030"/>
      <c r="AT133" s="1083"/>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ES2e7jH/PG95ZIr51pMBIvoP6KbWHMbBoBRzQkfv6MKlaGKpM3UvQKlaVDk7mwBdzngsrDHn5oHvTXNBebskw==" saltValue="M1z831jjsjd1SVToStgD6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eAUNa5gV1QYA5JCGboAev0ajWrcKpAVjuiekySWbBDiTgCFZPk2zpQAigG9cvfdU7vKe2HAId2sVerueHx+dPw==" saltValue="kYqaC80csVWVOgUittE7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AYfBnx5ohExRHZJE7PNUBAIFdp4BKS1ZZv1IHWqIslz/cxKCIsyzVYrR/gBWYET9j3SN3e8Uov9r4tiFBggQ==" saltValue="p8gCemRrBdb7q4WVeOsmU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5"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6"/>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7" t="s">
        <v>484</v>
      </c>
      <c r="AL9" s="1118"/>
      <c r="AM9" s="1118"/>
      <c r="AN9" s="1119"/>
      <c r="AO9" s="281">
        <v>3091672</v>
      </c>
      <c r="AP9" s="281">
        <v>64639</v>
      </c>
      <c r="AQ9" s="282">
        <v>107616</v>
      </c>
      <c r="AR9" s="283">
        <v>-39.9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7" t="s">
        <v>485</v>
      </c>
      <c r="AL10" s="1118"/>
      <c r="AM10" s="1118"/>
      <c r="AN10" s="1119"/>
      <c r="AO10" s="284">
        <v>103005</v>
      </c>
      <c r="AP10" s="284">
        <v>2154</v>
      </c>
      <c r="AQ10" s="285">
        <v>10095</v>
      </c>
      <c r="AR10" s="286">
        <v>-78.7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7" t="s">
        <v>486</v>
      </c>
      <c r="AL11" s="1118"/>
      <c r="AM11" s="1118"/>
      <c r="AN11" s="1119"/>
      <c r="AO11" s="284">
        <v>384281</v>
      </c>
      <c r="AP11" s="284">
        <v>8034</v>
      </c>
      <c r="AQ11" s="285">
        <v>1704</v>
      </c>
      <c r="AR11" s="286">
        <v>371.5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7" t="s">
        <v>487</v>
      </c>
      <c r="AL12" s="1118"/>
      <c r="AM12" s="1118"/>
      <c r="AN12" s="1119"/>
      <c r="AO12" s="284" t="s">
        <v>488</v>
      </c>
      <c r="AP12" s="284" t="s">
        <v>488</v>
      </c>
      <c r="AQ12" s="285">
        <v>7</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7" t="s">
        <v>489</v>
      </c>
      <c r="AL13" s="1118"/>
      <c r="AM13" s="1118"/>
      <c r="AN13" s="1119"/>
      <c r="AO13" s="284">
        <v>140268</v>
      </c>
      <c r="AP13" s="284">
        <v>2933</v>
      </c>
      <c r="AQ13" s="285">
        <v>4110</v>
      </c>
      <c r="AR13" s="286">
        <v>-28.6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7" t="s">
        <v>490</v>
      </c>
      <c r="AL14" s="1118"/>
      <c r="AM14" s="1118"/>
      <c r="AN14" s="1119"/>
      <c r="AO14" s="284">
        <v>52233</v>
      </c>
      <c r="AP14" s="284">
        <v>1092</v>
      </c>
      <c r="AQ14" s="285">
        <v>2451</v>
      </c>
      <c r="AR14" s="286">
        <v>-55.4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0" t="s">
        <v>491</v>
      </c>
      <c r="AL15" s="1121"/>
      <c r="AM15" s="1121"/>
      <c r="AN15" s="1122"/>
      <c r="AO15" s="284">
        <v>-223088</v>
      </c>
      <c r="AP15" s="284">
        <v>-4664</v>
      </c>
      <c r="AQ15" s="285">
        <v>-6399</v>
      </c>
      <c r="AR15" s="286">
        <v>-27.1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0" t="s">
        <v>177</v>
      </c>
      <c r="AL16" s="1121"/>
      <c r="AM16" s="1121"/>
      <c r="AN16" s="1122"/>
      <c r="AO16" s="284">
        <v>3548371</v>
      </c>
      <c r="AP16" s="284">
        <v>74187</v>
      </c>
      <c r="AQ16" s="285">
        <v>119584</v>
      </c>
      <c r="AR16" s="286">
        <v>-38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3" t="s">
        <v>496</v>
      </c>
      <c r="AL21" s="1124"/>
      <c r="AM21" s="1124"/>
      <c r="AN21" s="1125"/>
      <c r="AO21" s="297">
        <v>7.02</v>
      </c>
      <c r="AP21" s="298">
        <v>10.86</v>
      </c>
      <c r="AQ21" s="299">
        <v>-3.84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3" t="s">
        <v>497</v>
      </c>
      <c r="AL22" s="1124"/>
      <c r="AM22" s="1124"/>
      <c r="AN22" s="1125"/>
      <c r="AO22" s="302">
        <v>97.7</v>
      </c>
      <c r="AP22" s="303">
        <v>97.3</v>
      </c>
      <c r="AQ22" s="304">
        <v>0.4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4" t="s">
        <v>498</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5"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6"/>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1" t="s">
        <v>501</v>
      </c>
      <c r="AL32" s="1132"/>
      <c r="AM32" s="1132"/>
      <c r="AN32" s="1133"/>
      <c r="AO32" s="312">
        <v>2200770</v>
      </c>
      <c r="AP32" s="312">
        <v>46012</v>
      </c>
      <c r="AQ32" s="313">
        <v>75090</v>
      </c>
      <c r="AR32" s="314">
        <v>-38.700000000000003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1" t="s">
        <v>502</v>
      </c>
      <c r="AL33" s="1132"/>
      <c r="AM33" s="1132"/>
      <c r="AN33" s="1133"/>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1" t="s">
        <v>503</v>
      </c>
      <c r="AL34" s="1132"/>
      <c r="AM34" s="1132"/>
      <c r="AN34" s="1133"/>
      <c r="AO34" s="312" t="s">
        <v>488</v>
      </c>
      <c r="AP34" s="312" t="s">
        <v>488</v>
      </c>
      <c r="AQ34" s="313">
        <v>1</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1" t="s">
        <v>504</v>
      </c>
      <c r="AL35" s="1132"/>
      <c r="AM35" s="1132"/>
      <c r="AN35" s="1133"/>
      <c r="AO35" s="312">
        <v>289110</v>
      </c>
      <c r="AP35" s="312">
        <v>6045</v>
      </c>
      <c r="AQ35" s="313">
        <v>17211</v>
      </c>
      <c r="AR35" s="314">
        <v>-64.900000000000006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1" t="s">
        <v>505</v>
      </c>
      <c r="AL36" s="1132"/>
      <c r="AM36" s="1132"/>
      <c r="AN36" s="1133"/>
      <c r="AO36" s="312">
        <v>234593</v>
      </c>
      <c r="AP36" s="312">
        <v>4905</v>
      </c>
      <c r="AQ36" s="313">
        <v>2478</v>
      </c>
      <c r="AR36" s="314">
        <v>97.9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1" t="s">
        <v>506</v>
      </c>
      <c r="AL37" s="1132"/>
      <c r="AM37" s="1132"/>
      <c r="AN37" s="1133"/>
      <c r="AO37" s="312">
        <v>100381</v>
      </c>
      <c r="AP37" s="312">
        <v>2099</v>
      </c>
      <c r="AQ37" s="313">
        <v>654</v>
      </c>
      <c r="AR37" s="314">
        <v>220.9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4" t="s">
        <v>507</v>
      </c>
      <c r="AL38" s="1135"/>
      <c r="AM38" s="1135"/>
      <c r="AN38" s="1136"/>
      <c r="AO38" s="315" t="s">
        <v>488</v>
      </c>
      <c r="AP38" s="315" t="s">
        <v>488</v>
      </c>
      <c r="AQ38" s="316">
        <v>4</v>
      </c>
      <c r="AR38" s="304" t="s">
        <v>488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4" t="s">
        <v>508</v>
      </c>
      <c r="AL39" s="1135"/>
      <c r="AM39" s="1135"/>
      <c r="AN39" s="1136"/>
      <c r="AO39" s="312">
        <v>-278555</v>
      </c>
      <c r="AP39" s="312">
        <v>-5824</v>
      </c>
      <c r="AQ39" s="313">
        <v>-3502</v>
      </c>
      <c r="AR39" s="314">
        <v>66.3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1" t="s">
        <v>509</v>
      </c>
      <c r="AL40" s="1132"/>
      <c r="AM40" s="1132"/>
      <c r="AN40" s="1133"/>
      <c r="AO40" s="312">
        <v>-1502988</v>
      </c>
      <c r="AP40" s="312">
        <v>-31424</v>
      </c>
      <c r="AQ40" s="313">
        <v>-63750</v>
      </c>
      <c r="AR40" s="314">
        <v>-50.7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7" t="s">
        <v>287</v>
      </c>
      <c r="AL41" s="1138"/>
      <c r="AM41" s="1138"/>
      <c r="AN41" s="1139"/>
      <c r="AO41" s="312">
        <v>1043311</v>
      </c>
      <c r="AP41" s="312">
        <v>21813</v>
      </c>
      <c r="AQ41" s="313">
        <v>28185</v>
      </c>
      <c r="AR41" s="314">
        <v>-22.6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6" t="s">
        <v>479</v>
      </c>
      <c r="AN49" s="1128" t="s">
        <v>512</v>
      </c>
      <c r="AO49" s="1129"/>
      <c r="AP49" s="1129"/>
      <c r="AQ49" s="1129"/>
      <c r="AR49" s="1130"/>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7"/>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3301581</v>
      </c>
      <c r="AN51" s="334">
        <v>68849</v>
      </c>
      <c r="AO51" s="335">
        <v>36</v>
      </c>
      <c r="AP51" s="336">
        <v>132981</v>
      </c>
      <c r="AQ51" s="337">
        <v>58.7</v>
      </c>
      <c r="AR51" s="338">
        <v>-22.7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1825332</v>
      </c>
      <c r="AN52" s="342">
        <v>38064</v>
      </c>
      <c r="AO52" s="343">
        <v>11.5</v>
      </c>
      <c r="AP52" s="344">
        <v>56973</v>
      </c>
      <c r="AQ52" s="345">
        <v>9.1999999999999993</v>
      </c>
      <c r="AR52" s="346">
        <v>2.2999999999999998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3746206</v>
      </c>
      <c r="AN53" s="334">
        <v>78359</v>
      </c>
      <c r="AO53" s="335">
        <v>13.8</v>
      </c>
      <c r="AP53" s="336">
        <v>128523</v>
      </c>
      <c r="AQ53" s="337">
        <v>-3.4</v>
      </c>
      <c r="AR53" s="338">
        <v>17.2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2052295</v>
      </c>
      <c r="AN54" s="342">
        <v>42928</v>
      </c>
      <c r="AO54" s="343">
        <v>12.8</v>
      </c>
      <c r="AP54" s="344">
        <v>56792</v>
      </c>
      <c r="AQ54" s="345">
        <v>-0.3</v>
      </c>
      <c r="AR54" s="346">
        <v>13.1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2951723</v>
      </c>
      <c r="AN55" s="334">
        <v>61558</v>
      </c>
      <c r="AO55" s="335">
        <v>-21.4</v>
      </c>
      <c r="AP55" s="336">
        <v>96469</v>
      </c>
      <c r="AQ55" s="337">
        <v>-24.9</v>
      </c>
      <c r="AR55" s="338">
        <v>3.5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2148488</v>
      </c>
      <c r="AN56" s="342">
        <v>44807</v>
      </c>
      <c r="AO56" s="343">
        <v>4.4000000000000004</v>
      </c>
      <c r="AP56" s="344">
        <v>49775</v>
      </c>
      <c r="AQ56" s="345">
        <v>-12.4</v>
      </c>
      <c r="AR56" s="346">
        <v>16.8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2456825</v>
      </c>
      <c r="AN57" s="334">
        <v>51203</v>
      </c>
      <c r="AO57" s="335">
        <v>-16.8</v>
      </c>
      <c r="AP57" s="336">
        <v>85743</v>
      </c>
      <c r="AQ57" s="337">
        <v>-11.1</v>
      </c>
      <c r="AR57" s="338">
        <v>-5.7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1832651</v>
      </c>
      <c r="AN58" s="342">
        <v>38195</v>
      </c>
      <c r="AO58" s="343">
        <v>-14.8</v>
      </c>
      <c r="AP58" s="344">
        <v>45231</v>
      </c>
      <c r="AQ58" s="345">
        <v>-9.1</v>
      </c>
      <c r="AR58" s="346">
        <v>-5.7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2307617</v>
      </c>
      <c r="AN59" s="334">
        <v>48246</v>
      </c>
      <c r="AO59" s="335">
        <v>-5.8</v>
      </c>
      <c r="AP59" s="336">
        <v>92509</v>
      </c>
      <c r="AQ59" s="337">
        <v>7.9</v>
      </c>
      <c r="AR59" s="338">
        <v>-13.7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1894419</v>
      </c>
      <c r="AN60" s="342">
        <v>39607</v>
      </c>
      <c r="AO60" s="343">
        <v>3.7</v>
      </c>
      <c r="AP60" s="344">
        <v>52274</v>
      </c>
      <c r="AQ60" s="345">
        <v>15.6</v>
      </c>
      <c r="AR60" s="346">
        <v>-11.9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2952790</v>
      </c>
      <c r="AN61" s="349">
        <v>61643</v>
      </c>
      <c r="AO61" s="350">
        <v>1.2</v>
      </c>
      <c r="AP61" s="351">
        <v>107245</v>
      </c>
      <c r="AQ61" s="352">
        <v>5.4</v>
      </c>
      <c r="AR61" s="338">
        <v>-4.2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1950637</v>
      </c>
      <c r="AN62" s="342">
        <v>40720</v>
      </c>
      <c r="AO62" s="343">
        <v>3.5</v>
      </c>
      <c r="AP62" s="344">
        <v>52209</v>
      </c>
      <c r="AQ62" s="345">
        <v>0.6</v>
      </c>
      <c r="AR62" s="346">
        <v>2.9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4B1G2lyaIX1tQtPG2y5IVlaMBsThEEfxrtjw0RWNSra5O2h3UG7n8IWeGSDc8N/kVeejzzlUoJVihhkcfVeqpQ==" saltValue="tqFboL5bRfP2EcNPe/ZKp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6wxYzClJxrs4+8njHyTV90eLloKXjONARFQNSddwhJ977vWLyoV8OCmztLnvw/EfUFln9rzcRBdwI6dIMFXw6A==" saltValue="d2rINj3diCqxNyfWWgFFR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x9pfHvTV4mnoAuoxZ5FPZMoTpviRkA/H4Rn6EZk2XyPFQd677m7sg0W059A2wMQvRQg3NLjgRdiHrJkBzQPyEQ==" saltValue="DZNfV1RYLDjL5DLmczzGL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40" t="s">
        <v>3</v>
      </c>
      <c r="D47" s="1140"/>
      <c r="E47" s="1141"/>
      <c r="F47" s="11">
        <v>22.17</v>
      </c>
      <c r="G47" s="12">
        <v>19.809999999999999</v>
      </c>
      <c r="H47" s="12">
        <v>21.24</v>
      </c>
      <c r="I47" s="12">
        <v>21.16</v>
      </c>
      <c r="J47" s="13">
        <v>20.43</v>
      </c>
    </row>
    <row r="48" spans="2:10" ht="57.75" customHeight="1" x14ac:dyDescent="0.15">
      <c r="B48" s="14"/>
      <c r="C48" s="1142" t="s">
        <v>4</v>
      </c>
      <c r="D48" s="1142"/>
      <c r="E48" s="1143"/>
      <c r="F48" s="15">
        <v>5.23</v>
      </c>
      <c r="G48" s="16">
        <v>5.62</v>
      </c>
      <c r="H48" s="16">
        <v>9.84</v>
      </c>
      <c r="I48" s="16">
        <v>7.95</v>
      </c>
      <c r="J48" s="17">
        <v>6.82</v>
      </c>
    </row>
    <row r="49" spans="2:10" ht="57.75" customHeight="1" thickBot="1" x14ac:dyDescent="0.2">
      <c r="B49" s="18"/>
      <c r="C49" s="1144" t="s">
        <v>5</v>
      </c>
      <c r="D49" s="1144"/>
      <c r="E49" s="1145"/>
      <c r="F49" s="19" t="s">
        <v>531</v>
      </c>
      <c r="G49" s="20" t="s">
        <v>532</v>
      </c>
      <c r="H49" s="20">
        <v>6.7</v>
      </c>
      <c r="I49" s="20" t="s">
        <v>533</v>
      </c>
      <c r="J49" s="21" t="s">
        <v>534</v>
      </c>
    </row>
    <row r="50" spans="2:10" x14ac:dyDescent="0.15"/>
  </sheetData>
  <sheetProtection algorithmName="SHA-512" hashValue="EMxZiCCKO4FBHg1K8R6Myz9XG3O9Bolz69rRWEBt0lfdNB9Ai/QjV//4dM0IxxI9nZUEdKCEs1gEetsQwlzc7w==" saltValue="dElky8dPBN48JXgBp43u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横尾　剛</cp:lastModifiedBy>
  <cp:lastPrinted>2025-03-14T01:55:03Z</cp:lastPrinted>
  <dcterms:created xsi:type="dcterms:W3CDTF">2025-02-19T00:49:58Z</dcterms:created>
  <dcterms:modified xsi:type="dcterms:W3CDTF">2025-03-14T01:58:14Z</dcterms:modified>
  <cp:category/>
</cp:coreProperties>
</file>